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061" documentId="13_ncr:1_{F6CB121F-512D-4AA6-A0C1-0FB36C537598}" xr6:coauthVersionLast="47" xr6:coauthVersionMax="47" xr10:uidLastSave="{E21225D8-7475-410B-8A4F-0347A0D5CBBF}"/>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5" i="6"/>
  <c r="J15" i="6"/>
  <c r="I16" i="6"/>
  <c r="J16"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B3" i="6"/>
  <c r="G3" i="6"/>
  <c r="L3" i="6"/>
  <c r="B2" i="6"/>
  <c r="G2" i="6"/>
  <c r="L2" i="6"/>
  <c r="J17" i="6"/>
  <c r="J18" i="6"/>
  <c r="J19" i="6"/>
  <c r="J20" i="6"/>
  <c r="J21" i="6"/>
  <c r="J22" i="6"/>
  <c r="I3" i="5"/>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168" i="6"/>
  <c r="G168" i="6"/>
  <c r="J168" i="6"/>
  <c r="L168" i="6"/>
  <c r="B4" i="6"/>
  <c r="G4" i="6"/>
  <c r="L4" i="6"/>
  <c r="B5" i="6"/>
  <c r="G5" i="6"/>
  <c r="L5" i="6"/>
  <c r="B6" i="6"/>
  <c r="G6" i="6"/>
  <c r="L6" i="6"/>
  <c r="B7" i="6"/>
  <c r="G7" i="6"/>
  <c r="L7" i="6"/>
  <c r="B8" i="6"/>
  <c r="G8" i="6"/>
  <c r="L8" i="6"/>
  <c r="B9" i="6"/>
  <c r="G9" i="6"/>
  <c r="L9" i="6"/>
  <c r="B10" i="6"/>
  <c r="G10" i="6"/>
  <c r="L10" i="6"/>
  <c r="B11" i="6"/>
  <c r="G11" i="6"/>
  <c r="L11"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 i="5"/>
  <c r="G5" i="5"/>
  <c r="I5" i="5"/>
  <c r="J5" i="5"/>
  <c r="L5" i="5"/>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L3" i="1"/>
  <c r="L4" i="1"/>
  <c r="L5" i="1"/>
  <c r="L6" i="1"/>
  <c r="L7" i="1"/>
  <c r="L8" i="1"/>
  <c r="L9" i="1"/>
  <c r="L10" i="1"/>
  <c r="L11" i="1"/>
  <c r="L12" i="1"/>
  <c r="L13" i="1"/>
  <c r="L14" i="1"/>
  <c r="L15" i="1"/>
  <c r="L16" i="1"/>
  <c r="L17" i="1"/>
  <c r="L18" i="1"/>
  <c r="J3" i="1"/>
  <c r="J4" i="1"/>
  <c r="J5" i="1"/>
  <c r="J6" i="1"/>
  <c r="J7" i="1"/>
  <c r="J8" i="1"/>
  <c r="J9" i="1"/>
  <c r="J10" i="1"/>
  <c r="J11" i="1"/>
  <c r="J12" i="1"/>
  <c r="J13" i="1"/>
  <c r="J14" i="1"/>
  <c r="J15" i="1"/>
  <c r="J16" i="1"/>
  <c r="J17" i="1"/>
  <c r="J18" i="1"/>
  <c r="I3" i="1"/>
  <c r="I4" i="1"/>
  <c r="I5" i="1"/>
  <c r="I6" i="1"/>
  <c r="I7" i="1"/>
  <c r="I8" i="1"/>
  <c r="I9" i="1"/>
  <c r="I10" i="1"/>
  <c r="I11" i="1"/>
  <c r="I12" i="1"/>
  <c r="I13" i="1"/>
  <c r="I14" i="1"/>
  <c r="I15" i="1"/>
  <c r="I16" i="1"/>
  <c r="I17" i="1"/>
  <c r="I18" i="1"/>
  <c r="G3" i="1"/>
  <c r="G4" i="1"/>
  <c r="G5" i="1"/>
  <c r="G6" i="1"/>
  <c r="G7" i="1"/>
  <c r="G8" i="1"/>
  <c r="G9" i="1"/>
  <c r="G10" i="1"/>
  <c r="G11" i="1"/>
  <c r="G12" i="1"/>
  <c r="G13" i="1"/>
  <c r="G14" i="1"/>
  <c r="G15" i="1"/>
  <c r="G16" i="1"/>
  <c r="G17" i="1"/>
  <c r="G18" i="1"/>
  <c r="B3" i="1"/>
  <c r="B4" i="1"/>
  <c r="B5" i="1"/>
  <c r="B6" i="1"/>
  <c r="B7" i="1"/>
  <c r="B8" i="1"/>
  <c r="B9" i="1"/>
  <c r="B10" i="1"/>
  <c r="B11" i="1"/>
  <c r="B12" i="1"/>
  <c r="B13" i="1"/>
  <c r="B14" i="1"/>
  <c r="B15" i="1"/>
  <c r="B16" i="1"/>
  <c r="B17" i="1"/>
  <c r="B18"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alcChain>
</file>

<file path=xl/sharedStrings.xml><?xml version="1.0" encoding="utf-8"?>
<sst xmlns="http://schemas.openxmlformats.org/spreadsheetml/2006/main" count="179012" uniqueCount="39098">
  <si>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</si>
  <si>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</si>
  <si>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</si>
  <si>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</si>
  <si>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</si>
  <si>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</si>
  <si>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</si>
  <si>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</si>
  <si>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</si>
  <si>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</si>
  <si>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</si>
  <si>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</si>
  <si>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</si>
  <si>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</si>
  <si>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</si>
  <si>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</si>
  <si>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</si>
  <si>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</si>
  <si>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</si>
  <si>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</si>
  <si>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</si>
  <si>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</si>
  <si>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</si>
  <si>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</si>
  <si>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</si>
  <si>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</si>
  <si>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</si>
  <si>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</si>
  <si>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</si>
  <si>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</si>
  <si>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</si>
  <si>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</si>
  <si>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</si>
  <si>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</si>
  <si>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</si>
  <si>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</si>
  <si>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</si>
  <si>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</si>
  <si>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</si>
  <si>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</si>
  <si>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</si>
  <si>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</si>
  <si>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</si>
  <si>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</si>
  <si>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</si>
  <si>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</si>
  <si>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</si>
  <si>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</si>
  <si>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</si>
  <si>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</si>
  <si>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</si>
  <si>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</si>
  <si>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</si>
  <si>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</si>
  <si>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</si>
  <si>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</si>
  <si>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</si>
  <si>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</si>
  <si>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</si>
  <si>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</si>
  <si>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</si>
  <si>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</si>
  <si>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</si>
  <si>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</si>
  <si>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</si>
  <si>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</si>
  <si>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</si>
  <si>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</si>
  <si>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</si>
  <si>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</si>
  <si>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</si>
  <si>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</si>
  <si>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</si>
  <si>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</si>
  <si>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</si>
  <si>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</si>
  <si>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</si>
  <si>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</si>
  <si>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</si>
  <si>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</si>
  <si>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</si>
  <si>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</si>
  <si>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</si>
  <si>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</si>
  <si>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</si>
  <si>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</si>
  <si>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</si>
  <si>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</si>
  <si>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</si>
  <si>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</si>
  <si>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</si>
  <si>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</si>
  <si>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</si>
  <si>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</si>
  <si>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</si>
  <si>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</si>
  <si>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</si>
  <si>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</si>
  <si>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</si>
  <si>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</si>
  <si>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</si>
  <si>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</si>
  <si>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</si>
  <si>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</si>
  <si>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</si>
  <si>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</si>
  <si>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</si>
  <si>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</si>
  <si>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</si>
  <si>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</si>
  <si>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</si>
  <si>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</si>
  <si>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</si>
  <si>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</si>
  <si>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</si>
  <si>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</si>
  <si>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</si>
  <si>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</si>
  <si>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</si>
  <si>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</si>
  <si>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</si>
  <si>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</si>
  <si>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</si>
  <si>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</si>
  <si>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</si>
  <si>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</si>
  <si>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</si>
  <si>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</si>
  <si>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</si>
  <si>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</si>
  <si>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</si>
  <si>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</si>
  <si>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</si>
  <si>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</si>
  <si>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</si>
  <si>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</si>
  <si>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</si>
  <si>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</si>
  <si>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</si>
  <si>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</si>
  <si>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</si>
  <si>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</si>
  <si>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</si>
  <si>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</si>
  <si>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</si>
  <si>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</si>
  <si>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</si>
  <si>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</si>
  <si>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</si>
  <si>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</si>
  <si>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</si>
  <si>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</si>
  <si>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</si>
  <si>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</si>
  <si>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</si>
  <si>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</si>
  <si>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</si>
  <si>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</si>
  <si>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</si>
  <si>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</si>
  <si>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</si>
  <si>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</si>
  <si>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</si>
  <si>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</si>
  <si>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</si>
  <si>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</si>
  <si>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</si>
  <si>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</si>
  <si>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</si>
  <si>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</si>
  <si>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</si>
  <si>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</si>
  <si>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</si>
  <si>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</si>
  <si>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</si>
  <si>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</si>
  <si>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</si>
  <si>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</si>
  <si>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</si>
  <si>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</si>
  <si>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</si>
  <si>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</si>
  <si>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</si>
  <si>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</si>
  <si>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</si>
  <si>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</si>
  <si>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</si>
  <si>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</si>
  <si>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</si>
  <si>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</si>
  <si>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</si>
  <si>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</si>
  <si>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</si>
  <si>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</si>
  <si>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</si>
  <si>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</si>
  <si>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</si>
  <si>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</si>
  <si>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</si>
  <si>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</si>
  <si>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</si>
  <si>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</si>
  <si>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</si>
  <si>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</si>
  <si>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</si>
  <si>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</si>
  <si>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</si>
  <si>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</si>
  <si>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</si>
  <si>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</si>
  <si>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</si>
  <si>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</si>
  <si>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</si>
  <si>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</si>
  <si>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</si>
  <si>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</si>
  <si>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</si>
  <si>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</si>
  <si>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</si>
  <si>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</si>
  <si>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</si>
  <si>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</si>
  <si>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</si>
  <si>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</si>
  <si>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</si>
  <si>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</si>
  <si>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</si>
  <si>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</si>
  <si>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</si>
  <si>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</si>
  <si>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</si>
  <si>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</si>
  <si>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</si>
  <si>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</si>
  <si>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</si>
  <si>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</si>
  <si>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</si>
  <si>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</si>
  <si>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</si>
  <si>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</si>
  <si>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</si>
  <si>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</si>
  <si>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</si>
  <si>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</si>
  <si>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</si>
  <si>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</si>
  <si>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</si>
  <si>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</si>
  <si>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</si>
  <si>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</si>
  <si>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</si>
  <si>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</si>
  <si>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</si>
  <si>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</si>
  <si>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</si>
  <si>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</si>
  <si>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</si>
  <si>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</si>
  <si>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</si>
  <si>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</si>
  <si>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</si>
  <si>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</si>
  <si>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</si>
  <si>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</si>
  <si>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</si>
  <si>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</si>
  <si>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</si>
  <si>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</si>
  <si>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</si>
  <si>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</si>
  <si>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</si>
  <si>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</si>
  <si>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</si>
  <si>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</si>
  <si>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</si>
  <si>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</si>
  <si>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</si>
  <si>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</si>
  <si>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</si>
  <si>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</si>
  <si>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</si>
  <si>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</si>
  <si>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</si>
  <si>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</si>
  <si>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</si>
  <si>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</si>
  <si>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</si>
  <si>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</si>
  <si>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</si>
  <si>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</si>
  <si>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</si>
  <si>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</si>
  <si>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</si>
  <si>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</si>
  <si>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</si>
  <si>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</si>
  <si>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</si>
  <si>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</si>
  <si>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</si>
  <si>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</si>
  <si>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</si>
  <si>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</si>
  <si>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</si>
  <si>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</si>
  <si>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</si>
  <si>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</si>
  <si>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</si>
  <si>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</si>
  <si>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</si>
  <si>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</si>
  <si>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</si>
  <si>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</si>
  <si>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</si>
  <si>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</si>
  <si>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</si>
  <si>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</si>
  <si>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</si>
  <si>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</si>
  <si>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</si>
  <si>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</si>
  <si>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</si>
  <si>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</si>
  <si>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</si>
  <si>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</si>
  <si>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</si>
  <si>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</si>
  <si>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</si>
  <si>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</si>
  <si>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</si>
  <si>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</si>
  <si>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</si>
  <si>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</si>
  <si>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</si>
  <si>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</si>
  <si>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</si>
  <si>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</si>
  <si>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</si>
  <si>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</si>
  <si>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</si>
  <si>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</si>
  <si>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</si>
  <si>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</si>
  <si>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</si>
  <si>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</si>
  <si>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</si>
  <si>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</si>
  <si>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</si>
  <si>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</si>
  <si>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</si>
  <si>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</si>
  <si>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</si>
  <si>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</si>
  <si>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</si>
  <si>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</si>
  <si>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</si>
  <si>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</si>
  <si>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</si>
  <si>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</si>
  <si>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</si>
  <si>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</si>
  <si>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</si>
  <si>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</si>
  <si>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</si>
  <si>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</si>
  <si>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</si>
  <si>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</si>
  <si>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</si>
  <si>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</si>
  <si>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</si>
  <si>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</si>
  <si>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</si>
  <si>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</si>
  <si>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</si>
  <si>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</si>
  <si>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</si>
  <si>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</si>
  <si>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</si>
  <si>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</si>
  <si>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</si>
  <si>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</si>
  <si>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</si>
  <si>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</si>
  <si>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</si>
  <si>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</si>
  <si>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</si>
  <si>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</si>
  <si>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</si>
  <si>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</si>
  <si>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</si>
  <si>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</si>
  <si>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</si>
  <si>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</si>
  <si>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</si>
  <si>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</si>
  <si>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</si>
  <si>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</si>
  <si>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</si>
  <si>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</si>
  <si>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</si>
  <si>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</si>
  <si>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</si>
  <si>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</si>
  <si>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</si>
  <si>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</si>
  <si>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</si>
  <si>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</si>
  <si>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</si>
  <si>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</si>
  <si>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</si>
  <si>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</si>
  <si>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</si>
  <si>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</si>
  <si>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</si>
  <si>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</si>
  <si>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</si>
  <si>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</si>
  <si>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</si>
  <si>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</si>
  <si>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</si>
  <si>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</si>
  <si>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</si>
  <si>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</si>
  <si>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</si>
  <si>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</si>
  <si>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</si>
  <si>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</si>
  <si>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</si>
  <si>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</si>
  <si>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</si>
  <si>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</si>
  <si>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</si>
  <si>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</si>
  <si>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</si>
  <si>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</si>
  <si>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</si>
  <si>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</si>
  <si>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</si>
  <si>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</si>
  <si>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</si>
  <si>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</si>
  <si>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</si>
  <si>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</si>
  <si>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</si>
  <si>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</si>
  <si>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</si>
  <si>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</si>
  <si>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</si>
  <si>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</si>
  <si>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</si>
  <si>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</si>
  <si>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</si>
  <si>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</si>
  <si>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</si>
  <si>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</si>
  <si>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</si>
  <si>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</si>
  <si>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</si>
  <si>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</si>
  <si>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</si>
  <si>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</si>
  <si>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</si>
  <si>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</si>
  <si>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</si>
  <si>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</si>
  <si>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</si>
  <si>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</si>
  <si>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</si>
  <si>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</si>
  <si>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</si>
  <si>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</si>
  <si>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</si>
  <si>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</si>
  <si>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</si>
  <si>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</si>
  <si>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</si>
  <si>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</si>
  <si>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</si>
  <si>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</si>
  <si>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</si>
  <si>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</si>
  <si>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</si>
  <si>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</si>
  <si>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</si>
  <si>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</si>
  <si>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</si>
  <si>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</si>
  <si>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</si>
  <si>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</si>
  <si>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</si>
  <si>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</si>
  <si>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</si>
  <si>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</si>
  <si>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</si>
  <si>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</si>
  <si>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</si>
  <si>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</si>
  <si>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</si>
  <si>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</si>
  <si>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</si>
  <si>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</si>
  <si>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</si>
  <si>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</si>
  <si>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</si>
  <si>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</si>
  <si>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</si>
  <si>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</si>
  <si>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</si>
  <si>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</si>
  <si>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</si>
  <si>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</si>
  <si>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</si>
  <si>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</si>
  <si>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</si>
  <si>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</si>
  <si>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</si>
  <si>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</si>
  <si>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</si>
  <si>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</si>
  <si>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</si>
  <si>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</si>
  <si>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</si>
  <si>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</si>
  <si>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</si>
  <si>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</si>
  <si>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</si>
  <si>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</si>
  <si>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</si>
  <si>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</si>
  <si>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</si>
  <si>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</si>
  <si>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</si>
  <si>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</si>
  <si>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</si>
  <si>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</si>
  <si>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</si>
  <si>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</si>
  <si>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</si>
  <si>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</si>
  <si>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</si>
  <si>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</si>
  <si>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</si>
  <si>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</si>
  <si>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</si>
  <si>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</si>
  <si>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</si>
  <si>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</si>
  <si>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</si>
  <si>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</si>
  <si>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</si>
  <si>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</si>
  <si>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</si>
  <si>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</si>
  <si>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</si>
  <si>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</si>
  <si>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</si>
  <si>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</si>
  <si>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</si>
  <si>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</si>
  <si>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</si>
  <si>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</si>
  <si>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</si>
  <si>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</si>
  <si>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</si>
  <si>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</si>
  <si>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</si>
  <si>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</si>
  <si>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</si>
  <si>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</si>
  <si>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</si>
  <si>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</si>
  <si>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</si>
  <si>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</si>
  <si>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</si>
  <si>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</si>
  <si>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</si>
  <si>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</si>
  <si>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</si>
  <si>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</si>
  <si>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</si>
  <si>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</si>
  <si>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</si>
  <si>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</si>
  <si>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</si>
  <si>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</si>
  <si>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</si>
  <si>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</si>
  <si>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</si>
  <si>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</si>
  <si>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</si>
  <si>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</si>
  <si>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</si>
  <si>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</si>
  <si>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</si>
  <si>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</si>
  <si>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</si>
  <si>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</si>
  <si>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</si>
  <si>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</si>
  <si>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</si>
  <si>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</si>
  <si>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</si>
  <si>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</si>
  <si>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</si>
  <si>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</si>
  <si>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</si>
  <si>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</si>
  <si>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</si>
  <si>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</si>
  <si>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</si>
  <si>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</si>
  <si>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</si>
  <si>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</si>
  <si>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</si>
  <si>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</si>
  <si>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</si>
  <si>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</si>
  <si>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</si>
  <si>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</si>
  <si>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</si>
  <si>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</si>
  <si>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</si>
  <si>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</si>
  <si>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</si>
  <si>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</si>
  <si>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</si>
  <si>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</si>
  <si>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</si>
  <si>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</si>
  <si>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</si>
  <si>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</si>
  <si>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</si>
  <si>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</si>
  <si>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</si>
  <si>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</si>
  <si>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</si>
  <si>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</si>
  <si>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</si>
  <si>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</si>
  <si>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</si>
  <si>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</si>
  <si>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</si>
  <si>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</si>
  <si>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</si>
  <si>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</si>
  <si>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</si>
  <si>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</si>
  <si>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</si>
  <si>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</si>
  <si>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</si>
  <si>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</si>
  <si>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</si>
  <si>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</si>
  <si>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</si>
  <si>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</si>
  <si>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</si>
  <si>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</si>
  <si>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</si>
  <si>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</si>
  <si>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</si>
  <si>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</si>
  <si>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</si>
  <si>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</si>
  <si>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</si>
  <si>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</si>
  <si>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</si>
  <si>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</si>
  <si>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</si>
  <si>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</si>
  <si>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</si>
  <si>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</si>
  <si>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</si>
  <si>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</si>
  <si>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</si>
  <si>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</si>
  <si>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</si>
  <si>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</si>
  <si>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</si>
  <si>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</si>
  <si>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</si>
  <si>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</si>
  <si>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</si>
  <si>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</si>
  <si>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</si>
  <si>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</si>
  <si>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</si>
  <si>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</si>
  <si>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</si>
  <si>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</si>
  <si>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</si>
  <si>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</si>
  <si>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</si>
  <si>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</si>
  <si>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</si>
  <si>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</si>
  <si>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</si>
  <si>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</si>
  <si>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</si>
  <si>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</si>
  <si>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</si>
  <si>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</si>
  <si>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</si>
  <si>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</si>
  <si>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</si>
  <si>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</si>
  <si>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</si>
  <si>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</si>
  <si>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</si>
  <si>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</si>
  <si>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</si>
  <si>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</si>
  <si>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</si>
  <si>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</si>
  <si>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</si>
  <si>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</si>
  <si>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</si>
  <si>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</si>
  <si>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</si>
  <si>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</si>
  <si>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</si>
  <si>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</si>
  <si>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</si>
  <si>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</si>
  <si>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</si>
  <si>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</si>
  <si>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</si>
  <si>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</si>
  <si>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</si>
  <si>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</si>
  <si>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</si>
  <si>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</si>
  <si>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</si>
  <si>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</si>
  <si>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</si>
  <si>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</si>
  <si>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</si>
  <si>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</si>
  <si>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</si>
  <si>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</si>
  <si>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</si>
  <si>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</si>
  <si>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</si>
  <si>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</si>
  <si>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</si>
  <si>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</si>
  <si>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</si>
  <si>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</si>
  <si>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</si>
  <si>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</si>
  <si>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</si>
  <si>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</si>
  <si>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</si>
  <si>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</si>
  <si>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</si>
  <si>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</si>
  <si>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</si>
  <si>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</si>
  <si>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</si>
  <si>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</si>
  <si>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</si>
  <si>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</si>
  <si>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</si>
  <si>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</si>
  <si>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</si>
  <si>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</si>
  <si>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</si>
  <si>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</si>
  <si>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</si>
  <si>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</si>
  <si>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</si>
  <si>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</si>
  <si>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</si>
  <si>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</si>
  <si>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</si>
  <si>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</si>
  <si>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</si>
  <si>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</si>
  <si>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</si>
  <si>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</si>
  <si>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</si>
  <si>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</si>
  <si>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</si>
  <si>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</si>
  <si>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</si>
  <si>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</si>
  <si>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</si>
  <si>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</si>
  <si>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</si>
  <si>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</si>
  <si>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</si>
  <si>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</si>
  <si>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</si>
  <si>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</si>
  <si>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</si>
  <si>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</si>
  <si>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</si>
  <si>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</si>
  <si>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</si>
  <si>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</si>
  <si>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</si>
  <si>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</si>
  <si>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</si>
  <si>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</si>
  <si>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</si>
  <si>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</si>
  <si>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</si>
  <si>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</si>
  <si>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</si>
  <si>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</si>
  <si>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</si>
  <si>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</si>
  <si>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</si>
  <si>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</si>
  <si>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</si>
  <si>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</si>
  <si>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</si>
  <si>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</si>
  <si>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</si>
  <si>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</si>
  <si>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</si>
  <si>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</si>
  <si>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</si>
  <si>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</si>
  <si>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</si>
  <si>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</si>
  <si>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</si>
  <si>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</si>
  <si>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</si>
  <si>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</si>
  <si>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</si>
  <si>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</si>
  <si>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</si>
  <si>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</si>
  <si>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</si>
  <si>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</si>
  <si>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</si>
  <si>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</si>
  <si>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</si>
  <si>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</si>
  <si>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</si>
  <si>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</si>
  <si>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</si>
  <si>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</si>
  <si>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</si>
  <si>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</si>
  <si>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</si>
  <si>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</si>
  <si>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</si>
  <si>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</si>
  <si>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</si>
  <si>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</si>
  <si>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</si>
  <si>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</si>
  <si>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</si>
  <si>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</si>
  <si>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</si>
  <si>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</si>
  <si>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</si>
  <si>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</si>
  <si>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</si>
  <si>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</si>
  <si>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</si>
  <si>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</si>
  <si>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</si>
  <si>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</si>
  <si>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</si>
  <si>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</si>
  <si>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</si>
  <si>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</si>
  <si>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</si>
  <si>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</si>
  <si>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</si>
  <si>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</si>
  <si>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</si>
  <si>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</si>
  <si>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</si>
  <si>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</si>
  <si>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</si>
  <si>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</si>
  <si>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</si>
  <si>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</si>
  <si>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</si>
  <si>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</si>
  <si>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</si>
  <si>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</si>
  <si>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</si>
  <si>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</si>
  <si>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</si>
  <si>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</si>
  <si>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</si>
  <si>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</si>
  <si>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</si>
  <si>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</si>
  <si>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</si>
  <si>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</si>
  <si>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</si>
  <si>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</si>
  <si>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</si>
  <si>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</si>
  <si>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</si>
  <si>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</si>
  <si>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</si>
  <si>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</si>
  <si>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</si>
  <si>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</si>
  <si>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</si>
  <si>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</si>
  <si>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</si>
  <si>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</si>
  <si>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</si>
  <si>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</si>
  <si>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</si>
  <si>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</si>
  <si>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</si>
  <si>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</si>
  <si>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</si>
  <si>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</si>
  <si>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</si>
  <si>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</si>
  <si>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</si>
  <si>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</si>
  <si>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</si>
  <si>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</si>
  <si>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</si>
  <si>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</si>
  <si>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</si>
  <si>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</si>
  <si>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</si>
  <si>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</si>
  <si>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</si>
  <si>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</si>
  <si>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</si>
  <si>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</si>
  <si>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</si>
  <si>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</si>
  <si>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</si>
  <si>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</si>
  <si>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</si>
  <si>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</si>
  <si>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</si>
  <si>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</si>
  <si>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</si>
  <si>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</si>
  <si>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</si>
  <si>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</si>
  <si>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</si>
  <si>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</si>
  <si>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</si>
  <si>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</si>
  <si>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</si>
  <si>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</si>
  <si>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</si>
  <si>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</si>
  <si>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</si>
  <si>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</si>
  <si>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</si>
  <si>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</si>
  <si>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</si>
  <si>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</si>
  <si>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</si>
  <si>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</si>
  <si>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</si>
  <si>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</si>
  <si>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</si>
  <si>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</si>
  <si>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</si>
  <si>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</si>
  <si>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</si>
  <si>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</si>
  <si>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</si>
  <si>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</si>
  <si>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</si>
  <si>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</si>
  <si>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</si>
  <si>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</si>
  <si>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</si>
  <si>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</si>
  <si>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</si>
  <si>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</si>
  <si>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</si>
  <si>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</si>
  <si>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</si>
  <si>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</si>
  <si>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</si>
  <si>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</si>
  <si>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</si>
  <si>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</si>
  <si>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</si>
  <si>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</si>
  <si>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</si>
  <si>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</si>
  <si>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</si>
  <si>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</si>
  <si>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</si>
  <si>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</si>
  <si>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</si>
  <si>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</si>
  <si>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</si>
  <si>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</si>
  <si>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</si>
  <si>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</si>
  <si>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</si>
  <si>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</si>
  <si>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</si>
  <si>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</si>
  <si>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</si>
  <si>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</si>
  <si>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</si>
  <si>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</si>
  <si>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</si>
  <si>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</si>
  <si>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</si>
  <si>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</si>
  <si>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</si>
  <si>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</si>
  <si>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</si>
  <si>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</si>
  <si>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</si>
  <si>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</si>
  <si>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</si>
  <si>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</si>
  <si>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</si>
  <si>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</si>
  <si>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</si>
  <si>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</si>
  <si>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</si>
  <si>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</si>
  <si>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</si>
  <si>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</si>
  <si>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</si>
  <si>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</si>
  <si>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</si>
  <si>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</si>
  <si>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</si>
  <si>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</si>
  <si>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</si>
  <si>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</si>
  <si>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</si>
  <si>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</si>
  <si>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</si>
  <si>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</si>
  <si>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</si>
  <si>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</si>
  <si>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</si>
  <si>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</si>
  <si>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</si>
  <si>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</si>
  <si>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</si>
  <si>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</si>
  <si>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</si>
  <si>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</si>
  <si>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</si>
  <si>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</si>
  <si>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</si>
  <si>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</si>
  <si>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</si>
  <si>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</si>
  <si>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</si>
  <si>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</si>
  <si>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</si>
  <si>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</si>
  <si>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</si>
  <si>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</si>
  <si>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</si>
  <si>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</si>
  <si>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</si>
  <si>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</si>
  <si>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</si>
  <si>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</si>
  <si>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</si>
  <si>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</si>
  <si>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</si>
  <si>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</si>
  <si>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</si>
  <si>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</si>
  <si>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</si>
  <si>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</si>
  <si>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</si>
  <si>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</si>
  <si>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</si>
  <si>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</si>
  <si>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</si>
  <si>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</si>
  <si>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</si>
  <si>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</si>
  <si>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</si>
  <si>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</si>
  <si>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</si>
  <si>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</si>
  <si>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</si>
  <si>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</si>
  <si>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</si>
  <si>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</si>
  <si>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</si>
  <si>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</si>
  <si>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</si>
  <si>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</si>
  <si>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</si>
  <si>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</si>
  <si>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</si>
  <si>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</si>
  <si>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</si>
  <si>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</si>
  <si>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</si>
  <si>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</si>
  <si>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</si>
  <si>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</si>
  <si>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</si>
  <si>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</si>
  <si>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</si>
  <si>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</si>
  <si>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</si>
  <si>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</si>
  <si>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</si>
  <si>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</si>
  <si>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</si>
  <si>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</si>
  <si>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</si>
  <si>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</si>
  <si>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</si>
  <si>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</si>
  <si>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</si>
  <si>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</si>
  <si>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</si>
  <si>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</si>
  <si>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</si>
  <si>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</si>
  <si>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</si>
  <si>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</si>
  <si>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</si>
  <si>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</si>
  <si>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</si>
  <si>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</si>
  <si>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</si>
  <si>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</si>
  <si>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</si>
  <si>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</si>
  <si>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</si>
  <si>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</si>
  <si>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</si>
  <si>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</si>
  <si>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</si>
  <si>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</si>
  <si>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</si>
  <si>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</si>
  <si>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</si>
  <si>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</si>
  <si>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</si>
  <si>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</si>
  <si>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</si>
  <si>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</si>
  <si>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</si>
  <si>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</si>
  <si>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</si>
  <si>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</si>
  <si>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</si>
  <si>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</si>
  <si>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</si>
  <si>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</si>
  <si>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</si>
  <si>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</si>
  <si>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</si>
  <si>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</si>
  <si>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</si>
  <si>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</si>
  <si>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</si>
  <si>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</si>
  <si>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</si>
  <si>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</si>
  <si>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</si>
  <si>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</si>
  <si>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</si>
  <si>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</si>
  <si>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</si>
  <si>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</si>
  <si>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</si>
  <si>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</si>
  <si>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</si>
  <si>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</si>
  <si>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</si>
  <si>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</si>
  <si>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</si>
  <si>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</si>
  <si>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</si>
  <si>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</si>
  <si>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</si>
  <si>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</si>
  <si>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</si>
  <si>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</si>
  <si>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</si>
  <si>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</si>
  <si>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</si>
  <si>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</si>
  <si>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</si>
  <si>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</si>
  <si>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</si>
  <si>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</si>
  <si>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</si>
  <si>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</si>
  <si>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</si>
  <si>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</si>
  <si>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</si>
  <si>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</si>
  <si>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</si>
  <si>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</si>
  <si>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</si>
  <si>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</si>
  <si>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</si>
  <si>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</si>
  <si>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</si>
  <si>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</si>
  <si>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</si>
  <si>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</si>
  <si>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</si>
  <si>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</si>
  <si>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</si>
  <si>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</si>
  <si>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</si>
  <si>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</si>
  <si>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</si>
  <si>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</si>
  <si>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</si>
  <si>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</si>
  <si>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</si>
  <si>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</si>
  <si>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</si>
  <si>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</si>
  <si>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</si>
  <si>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</si>
  <si>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</si>
  <si>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</si>
  <si>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</si>
  <si>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</si>
  <si>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</si>
  <si>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</si>
  <si>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</si>
  <si>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</si>
  <si>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</si>
  <si>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</si>
  <si>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</si>
  <si>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</si>
  <si>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</si>
  <si>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</si>
  <si>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</si>
  <si>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</si>
  <si>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</si>
  <si>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</si>
  <si>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</si>
  <si>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</si>
  <si>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</si>
  <si>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</si>
  <si>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</si>
  <si>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</si>
  <si>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</si>
  <si>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</si>
  <si>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</si>
  <si>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</si>
  <si>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</si>
  <si>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</si>
  <si>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</si>
  <si>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</si>
  <si>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</si>
  <si>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</si>
  <si>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</si>
  <si>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</si>
  <si>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</si>
  <si>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</si>
  <si>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</si>
  <si>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</si>
  <si>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</si>
  <si>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</si>
  <si>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</si>
  <si>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</si>
  <si>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</si>
  <si>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</si>
  <si>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</si>
  <si>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</si>
  <si>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</si>
  <si>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</si>
  <si>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</si>
  <si>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</si>
  <si>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</si>
  <si>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</si>
  <si>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</si>
  <si>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</si>
  <si>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</si>
  <si>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</si>
  <si>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</si>
  <si>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</si>
  <si>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</si>
  <si>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</si>
  <si>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</si>
  <si>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</si>
  <si>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</si>
  <si>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</si>
  <si>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</si>
  <si>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</si>
  <si>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</si>
  <si>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</si>
  <si>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</si>
  <si>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</si>
  <si>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</si>
  <si>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</si>
  <si>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</si>
  <si>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</si>
  <si>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</si>
  <si>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</si>
  <si>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</si>
  <si>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</si>
  <si>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</si>
  <si>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</si>
  <si>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</si>
  <si>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</si>
  <si>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</si>
  <si>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</si>
  <si>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</si>
  <si>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</si>
  <si>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</si>
  <si>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</si>
  <si>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</si>
  <si>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</si>
  <si>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</si>
  <si>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</si>
  <si>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</si>
  <si>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</si>
  <si>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</si>
  <si>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</si>
  <si>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</si>
  <si>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</si>
  <si>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</si>
  <si>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</si>
  <si>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</si>
  <si>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</si>
  <si>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</si>
  <si>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</si>
  <si>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</si>
  <si>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</si>
  <si>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</si>
  <si>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</si>
  <si>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</si>
  <si>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</si>
  <si>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</si>
  <si>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</si>
  <si>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</si>
  <si>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</si>
  <si>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</si>
  <si>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</si>
  <si>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</si>
  <si>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</si>
  <si>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</si>
  <si>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</si>
  <si>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</si>
  <si>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</si>
  <si>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</si>
  <si>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</si>
  <si>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</si>
  <si>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</si>
  <si>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</si>
  <si>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</si>
  <si>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</si>
  <si>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</si>
  <si>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</si>
  <si>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</si>
  <si>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</si>
  <si>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</si>
  <si>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</si>
  <si>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</si>
  <si>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</si>
  <si>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</si>
  <si>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</si>
  <si>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</si>
  <si>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</si>
  <si>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</si>
  <si>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</si>
  <si>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</si>
  <si>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</si>
  <si>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</si>
  <si>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</si>
  <si>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</si>
  <si>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</si>
  <si>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</si>
  <si>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</si>
  <si>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</si>
  <si>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</si>
  <si>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</si>
  <si>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</si>
  <si>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</si>
  <si>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</si>
  <si>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</si>
  <si>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</si>
  <si>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</si>
  <si>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</si>
  <si>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</si>
  <si>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</si>
  <si>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</si>
  <si>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</si>
  <si>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</si>
  <si>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</si>
  <si>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</si>
  <si>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</si>
  <si>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</si>
  <si>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</si>
  <si>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</si>
  <si>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</si>
  <si>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</si>
  <si>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</si>
  <si>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</si>
  <si>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</si>
  <si>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</si>
  <si>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</si>
  <si>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</si>
  <si>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</si>
  <si>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</si>
  <si>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</si>
  <si>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</si>
  <si>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</si>
  <si>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</si>
  <si>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</si>
  <si>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</si>
  <si>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</si>
  <si>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</si>
  <si>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</si>
  <si>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</si>
  <si>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</si>
  <si>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</si>
  <si>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</si>
  <si>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</si>
  <si>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</si>
  <si>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</si>
  <si>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</si>
  <si>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</si>
  <si>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</si>
  <si>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</si>
  <si>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</si>
  <si>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</si>
  <si>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</si>
  <si>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</si>
  <si>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</si>
  <si>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</si>
  <si>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</si>
  <si>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</si>
  <si>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</si>
  <si>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</si>
  <si>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</si>
  <si>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</si>
  <si>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</si>
  <si>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</si>
  <si>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</si>
  <si>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</si>
  <si>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</si>
  <si>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</si>
  <si>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</si>
  <si>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</si>
  <si>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</si>
  <si>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</si>
  <si>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</si>
  <si>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</si>
  <si>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</si>
  <si>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</si>
  <si>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</si>
  <si>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</si>
  <si>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</si>
  <si>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</si>
  <si>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</si>
  <si>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</si>
  <si>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</si>
  <si>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</si>
  <si>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</si>
  <si>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</si>
  <si>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</si>
  <si>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</si>
  <si>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</si>
  <si>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</si>
  <si>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</si>
  <si>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</si>
  <si>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</si>
  <si>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</si>
  <si>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</si>
  <si>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</si>
  <si>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</si>
  <si>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</si>
  <si>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</si>
  <si>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</si>
  <si>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</si>
  <si>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</si>
  <si>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</si>
  <si>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</si>
  <si>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</si>
  <si>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</si>
  <si>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</si>
  <si>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</si>
  <si>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</si>
  <si>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</si>
  <si>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</si>
  <si>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</si>
  <si>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</si>
  <si>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</si>
  <si>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</si>
  <si>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</si>
  <si>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</si>
  <si>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</si>
  <si>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</si>
  <si>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</si>
  <si>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</si>
  <si>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</si>
  <si>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</si>
  <si>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</si>
  <si>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</si>
  <si>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</si>
  <si>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</si>
  <si>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</si>
  <si>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</si>
  <si>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</si>
  <si>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</si>
  <si>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</si>
  <si>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</si>
  <si>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</si>
  <si>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</si>
  <si>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</si>
  <si>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</si>
  <si>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</si>
  <si>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</si>
  <si>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</si>
  <si>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</si>
  <si>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</si>
  <si>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</si>
  <si>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</si>
  <si>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</si>
  <si>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</si>
  <si>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</si>
  <si>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</si>
  <si>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</si>
  <si>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</si>
  <si>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</si>
  <si>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</si>
  <si>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</si>
  <si>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</si>
  <si>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</si>
  <si>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</si>
  <si>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</si>
  <si>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</si>
  <si>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</si>
  <si>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</si>
  <si>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</si>
  <si>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</si>
  <si>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</si>
  <si>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</si>
  <si>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</si>
  <si>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</si>
  <si>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</si>
  <si>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</si>
  <si>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</si>
  <si>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</si>
  <si>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</si>
  <si>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</si>
  <si>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</si>
  <si>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</si>
  <si>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</si>
  <si>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</si>
  <si>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</si>
  <si>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</si>
  <si>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</si>
  <si>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</si>
  <si>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</si>
  <si>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</si>
  <si>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</si>
  <si>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</si>
  <si>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</si>
  <si>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</si>
  <si>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</si>
  <si>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</si>
  <si>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</si>
  <si>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</si>
  <si>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</si>
  <si>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</si>
  <si>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</si>
  <si>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</si>
  <si>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</si>
  <si>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</si>
  <si>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</si>
  <si>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</si>
  <si>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</si>
  <si>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</si>
  <si>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</si>
  <si>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</si>
  <si>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</si>
  <si>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</si>
  <si>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</si>
  <si>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</si>
  <si>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</si>
  <si>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</si>
  <si>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</si>
  <si>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</si>
  <si>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</si>
  <si>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</si>
  <si>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</si>
  <si>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</si>
  <si>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</si>
  <si>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</si>
  <si>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</si>
  <si>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</si>
  <si>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</si>
  <si>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</si>
  <si>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</si>
  <si>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</si>
  <si>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</si>
  <si>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</si>
  <si>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</si>
  <si>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</si>
  <si>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</si>
  <si>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</si>
  <si>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</si>
  <si>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</si>
  <si>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</si>
  <si>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</si>
  <si>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</si>
  <si>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</si>
  <si>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</si>
  <si>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</si>
  <si>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</si>
  <si>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</si>
  <si>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</si>
  <si>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</si>
  <si>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</si>
  <si>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</si>
  <si>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</si>
  <si>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</si>
  <si>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</si>
  <si>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</si>
  <si>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</si>
  <si>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</si>
  <si>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</si>
  <si>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</si>
  <si>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</si>
  <si>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</si>
  <si>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</si>
  <si>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</si>
  <si>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</si>
  <si>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</si>
  <si>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</si>
  <si>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</si>
  <si>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</si>
  <si>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</si>
  <si>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</si>
  <si>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</si>
  <si>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</si>
  <si>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</si>
  <si>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</si>
  <si>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</si>
  <si>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</si>
  <si>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</si>
  <si>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</si>
  <si>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</si>
  <si>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</si>
  <si>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</si>
  <si>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</si>
  <si>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</si>
  <si>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</si>
  <si>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</si>
  <si>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</si>
  <si>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</si>
  <si>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</si>
  <si>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</si>
  <si>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</si>
  <si>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</si>
  <si>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</si>
  <si>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</si>
  <si>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</si>
  <si>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</si>
  <si>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</si>
  <si>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</si>
  <si>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</si>
  <si>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</si>
  <si>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</si>
  <si>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</si>
  <si>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</si>
  <si>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</si>
  <si>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</si>
  <si>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</si>
  <si>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</si>
  <si>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</si>
  <si>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</si>
  <si>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</si>
  <si>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</si>
  <si>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</si>
  <si>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</si>
  <si>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</si>
  <si>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</si>
  <si>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</si>
  <si>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</si>
  <si>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</si>
  <si>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</si>
  <si>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</si>
  <si>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</si>
  <si>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</si>
  <si>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</si>
  <si>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</si>
  <si>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</si>
  <si>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</si>
  <si>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</si>
  <si>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</si>
  <si>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</si>
  <si>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</si>
  <si>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</si>
  <si>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</si>
  <si>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</si>
  <si>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</si>
  <si>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</si>
  <si>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</si>
  <si>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</si>
  <si>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</si>
  <si>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</si>
  <si>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</si>
  <si>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</si>
  <si>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</si>
  <si>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</si>
  <si>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</si>
  <si>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</si>
  <si>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</si>
  <si>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</si>
  <si>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</si>
  <si>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</si>
  <si>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</si>
  <si>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</si>
  <si>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</si>
  <si>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</si>
  <si>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</si>
  <si>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</si>
  <si>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</si>
  <si>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</si>
  <si>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</si>
  <si>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</si>
  <si>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</si>
  <si>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</si>
  <si>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</si>
  <si>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</si>
  <si>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</si>
  <si>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</si>
  <si>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</si>
  <si>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</si>
  <si>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</si>
  <si>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</si>
  <si>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</si>
  <si>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</si>
  <si>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</si>
  <si>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</si>
  <si>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</si>
  <si>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</si>
  <si>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</si>
  <si>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</si>
  <si>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</si>
  <si>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</si>
  <si>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</si>
  <si>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</si>
  <si>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</si>
  <si>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</si>
  <si>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</si>
  <si>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</si>
  <si>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</si>
  <si>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</si>
  <si>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</si>
  <si>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</si>
  <si>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</si>
  <si>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</si>
  <si>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</si>
  <si>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</si>
  <si>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</si>
  <si>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</si>
  <si>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</si>
  <si>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</si>
  <si>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</si>
  <si>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</si>
  <si>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</si>
  <si>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</si>
  <si>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</si>
  <si>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</si>
  <si>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</si>
  <si>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</si>
  <si>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</si>
  <si>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</si>
  <si>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</si>
  <si>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</si>
  <si>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</si>
  <si>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</si>
  <si>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</si>
  <si>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</si>
  <si>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</si>
  <si>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</si>
  <si>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</si>
  <si>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</si>
  <si>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</si>
  <si>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</si>
  <si>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</si>
  <si>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</si>
  <si>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</si>
  <si>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</si>
  <si>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</si>
  <si>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</si>
  <si>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</si>
  <si>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</si>
  <si>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</si>
  <si>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</si>
  <si>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</si>
  <si>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</si>
  <si>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</si>
  <si>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</si>
  <si>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</si>
  <si>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</si>
  <si>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</si>
  <si>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</si>
  <si>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</si>
  <si>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</si>
  <si>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</si>
  <si>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</si>
  <si>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</si>
  <si>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</si>
  <si>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</si>
  <si>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</si>
  <si>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</si>
  <si>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</si>
  <si>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</si>
  <si>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</si>
  <si>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</si>
  <si>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</si>
  <si>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</si>
  <si>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</si>
  <si>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</si>
  <si>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</si>
  <si>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</si>
  <si>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</si>
  <si>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</si>
  <si>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</si>
  <si>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</si>
  <si>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</si>
  <si>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</si>
  <si>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</si>
  <si>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</si>
  <si>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</si>
  <si>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</si>
  <si>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</si>
  <si>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</si>
  <si>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</si>
  <si>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</si>
  <si>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</si>
  <si>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</si>
  <si>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</si>
  <si>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</si>
  <si>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</si>
  <si>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</si>
  <si>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</si>
  <si>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</si>
  <si>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</si>
  <si>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</si>
  <si>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</si>
  <si>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</si>
  <si>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</si>
  <si>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</si>
  <si>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</si>
  <si>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</si>
  <si>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</si>
  <si>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</si>
  <si>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</si>
  <si>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</si>
  <si>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</si>
  <si>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</si>
  <si>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</si>
  <si>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</si>
  <si>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</si>
  <si>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</si>
  <si>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</si>
  <si>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</si>
  <si>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</si>
  <si>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</si>
  <si>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</si>
  <si>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</si>
  <si>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</si>
  <si>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</si>
  <si>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</si>
  <si>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</si>
  <si>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</si>
  <si>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</si>
  <si>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</si>
  <si>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</si>
  <si>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</si>
  <si>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</si>
  <si>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</si>
  <si>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</si>
  <si>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</si>
  <si>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</si>
  <si>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</si>
  <si>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</si>
  <si>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</si>
  <si>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</si>
  <si>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</si>
  <si>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</si>
  <si>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</si>
  <si>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</si>
  <si>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</si>
  <si>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</si>
  <si>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</si>
  <si>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</si>
  <si>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</si>
  <si>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</si>
  <si>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</si>
  <si>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</si>
  <si>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</si>
  <si>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</si>
  <si>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</si>
  <si>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</si>
  <si>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</si>
  <si>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</si>
  <si>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</si>
  <si>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</si>
  <si>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</si>
  <si>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</si>
  <si>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</si>
  <si>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</si>
  <si>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</si>
  <si>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</si>
  <si>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</si>
  <si>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</si>
  <si>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</si>
  <si>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</si>
  <si>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</si>
  <si>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</si>
  <si>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</si>
  <si>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</si>
  <si>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</si>
  <si>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</si>
  <si>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</si>
  <si>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</si>
  <si>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</si>
  <si>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</si>
  <si>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</si>
  <si>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</si>
  <si>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</si>
  <si>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</si>
  <si>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</si>
  <si>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</si>
  <si>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</si>
  <si>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</si>
  <si>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</si>
  <si>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</si>
  <si>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</si>
  <si>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</si>
  <si>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</si>
  <si>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</si>
  <si>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</si>
  <si>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</si>
  <si>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</si>
  <si>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</si>
  <si>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</si>
  <si>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</si>
  <si>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</si>
  <si>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</si>
  <si>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</si>
  <si>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</si>
  <si>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</si>
  <si>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</si>
  <si>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</si>
  <si>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</si>
  <si>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</si>
  <si>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</si>
  <si>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</si>
  <si>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</si>
  <si>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</si>
  <si>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</si>
  <si>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</si>
  <si>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</si>
  <si>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</si>
  <si>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</si>
  <si>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</si>
  <si>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</si>
  <si>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</si>
  <si>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</si>
  <si>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</si>
  <si>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</si>
  <si>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</si>
  <si>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</si>
  <si>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</si>
  <si>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</si>
  <si>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</si>
  <si>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</si>
  <si>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</si>
  <si>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</si>
  <si>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</si>
  <si>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</si>
  <si>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</si>
  <si>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</si>
  <si>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</si>
  <si>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</si>
  <si>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</si>
  <si>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</si>
  <si>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</si>
  <si>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</si>
  <si>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</si>
  <si>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</si>
  <si>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</si>
  <si>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</si>
  <si>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</si>
  <si>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</si>
  <si>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</si>
  <si>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</si>
  <si>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</si>
  <si>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</si>
  <si>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</si>
  <si>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</si>
  <si>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</si>
  <si>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</si>
  <si>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</si>
  <si>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</si>
  <si>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</si>
  <si>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</si>
  <si>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</si>
  <si>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</si>
  <si>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</si>
  <si>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</si>
  <si>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</si>
  <si>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</si>
  <si>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</si>
  <si>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</si>
  <si>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</si>
  <si>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</si>
  <si>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</si>
  <si>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</si>
  <si>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</si>
  <si>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</si>
  <si>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</si>
  <si>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</si>
  <si>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</si>
  <si>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</si>
  <si>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</si>
  <si>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</si>
  <si>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</si>
  <si>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</si>
  <si>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</si>
  <si>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</si>
  <si>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</si>
  <si>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</si>
  <si>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</si>
  <si>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</si>
  <si>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</si>
  <si>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</si>
  <si>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</si>
  <si>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</si>
  <si>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</si>
  <si>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</si>
  <si>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</si>
  <si>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</si>
  <si>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</si>
  <si>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</si>
  <si>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</si>
  <si>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</si>
  <si>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</si>
  <si>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</si>
  <si>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</si>
  <si>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</si>
  <si>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</si>
  <si>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</si>
  <si>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</si>
  <si>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</si>
  <si>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</si>
  <si>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</si>
  <si>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</si>
  <si>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</si>
  <si>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</si>
  <si>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</si>
  <si>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</si>
  <si>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</si>
  <si>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</si>
  <si>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</si>
  <si>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</si>
  <si>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</si>
  <si>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</si>
  <si>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</si>
  <si>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</si>
  <si>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</si>
  <si>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</si>
  <si>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</si>
  <si>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</si>
  <si>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</si>
  <si>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</si>
  <si>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</si>
  <si>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</si>
  <si>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</si>
  <si>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</si>
  <si>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</si>
  <si>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</si>
  <si>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</si>
  <si>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</si>
  <si>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</si>
  <si>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</si>
  <si>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</si>
  <si>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</si>
  <si>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</si>
  <si>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</si>
  <si>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</si>
  <si>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</si>
  <si>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</si>
  <si>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</si>
  <si>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</si>
  <si>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</si>
  <si>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</si>
  <si>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</si>
  <si>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</si>
  <si>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</si>
  <si>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</si>
  <si>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</si>
  <si>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</si>
  <si>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</si>
  <si>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</si>
  <si>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</si>
  <si>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</si>
  <si>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</si>
  <si>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</si>
  <si>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</si>
  <si>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</si>
  <si>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</si>
  <si>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</si>
  <si>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</si>
  <si>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</si>
  <si>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</si>
  <si>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</si>
  <si>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</si>
  <si>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</si>
  <si>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</si>
  <si>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</si>
  <si>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</si>
  <si>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</si>
  <si>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</si>
  <si>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</si>
  <si>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</si>
  <si>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</si>
  <si>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</si>
  <si>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</si>
  <si>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</si>
  <si>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</si>
  <si>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</si>
  <si>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</si>
  <si>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</si>
  <si>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</si>
  <si>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</si>
  <si>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</si>
  <si>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</si>
  <si>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</si>
  <si>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</si>
  <si>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</si>
  <si>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</si>
  <si>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</si>
  <si>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</si>
  <si>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</si>
  <si>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</si>
  <si>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</si>
  <si>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</si>
  <si>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</si>
  <si>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</si>
  <si>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</si>
  <si>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</si>
  <si>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</si>
  <si>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</si>
  <si>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</si>
  <si>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</si>
  <si>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</si>
  <si>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</si>
  <si>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</si>
  <si>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</si>
  <si>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</si>
  <si>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</si>
  <si>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</si>
  <si>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</si>
  <si>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</si>
  <si>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</si>
  <si>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</si>
  <si>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</si>
  <si>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</si>
  <si>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</si>
  <si>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</si>
  <si>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</si>
  <si>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</si>
  <si>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</si>
  <si>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</si>
  <si>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</si>
  <si>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</si>
  <si>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</si>
  <si>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</si>
  <si>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</si>
  <si>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</si>
  <si>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</si>
  <si>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</si>
  <si>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</si>
  <si>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</si>
  <si>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</si>
  <si>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</si>
  <si>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</si>
  <si>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</si>
  <si>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</si>
  <si>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</si>
  <si>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</si>
  <si>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</si>
  <si>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</si>
  <si>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</si>
  <si>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</si>
  <si>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</si>
  <si>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</si>
  <si>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</si>
  <si>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</si>
  <si>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</si>
  <si>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</si>
  <si>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</si>
  <si>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</si>
  <si>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</si>
  <si>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</si>
  <si>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</si>
  <si>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</si>
  <si>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</si>
  <si>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</si>
  <si>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</si>
  <si>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</si>
  <si>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</si>
  <si>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</si>
  <si>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</si>
  <si>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</si>
  <si>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</si>
  <si>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</si>
  <si>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</si>
  <si>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</si>
  <si>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</si>
  <si>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</si>
  <si>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</si>
  <si>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</si>
  <si>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</si>
  <si>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</si>
  <si>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</si>
  <si>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</si>
  <si>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</si>
  <si>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</si>
  <si>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</si>
  <si>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</si>
  <si>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</si>
  <si>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</si>
  <si>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</si>
  <si>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</si>
  <si>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</si>
  <si>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</si>
  <si>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</si>
  <si>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</si>
  <si>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</si>
  <si>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</si>
  <si>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</si>
  <si>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</si>
  <si>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</si>
  <si>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</si>
  <si>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</si>
  <si>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</si>
  <si>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</si>
  <si>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</si>
  <si>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</si>
  <si>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</si>
  <si>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</si>
  <si>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</si>
  <si>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</si>
  <si>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</si>
  <si>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</si>
  <si>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</si>
  <si>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</si>
  <si>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</si>
  <si>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</si>
  <si>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</si>
  <si>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</si>
  <si>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</si>
  <si>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</si>
  <si>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</si>
  <si>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</si>
  <si>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</si>
  <si>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</si>
  <si>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</si>
  <si>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</si>
  <si>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</si>
  <si>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</si>
  <si>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</si>
  <si>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</si>
  <si>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</si>
  <si>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</si>
  <si>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</si>
  <si>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</si>
  <si>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</si>
  <si>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</si>
  <si>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</si>
  <si>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</si>
  <si>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</si>
  <si>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</si>
  <si>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</si>
  <si>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</si>
  <si>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</si>
  <si>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</si>
  <si>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</si>
  <si>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</si>
  <si>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</si>
  <si>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</si>
  <si>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</si>
  <si>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</si>
  <si>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</si>
  <si>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</si>
  <si>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</si>
  <si>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</si>
  <si>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</si>
  <si>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</si>
  <si>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</si>
  <si>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</si>
  <si>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</si>
  <si>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</si>
  <si>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</si>
  <si>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</si>
  <si>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</si>
  <si>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</si>
  <si>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</si>
  <si>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</si>
  <si>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</si>
  <si>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</si>
  <si>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</si>
  <si>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</si>
  <si>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</si>
  <si>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</si>
  <si>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</si>
  <si>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</si>
  <si>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</si>
  <si>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</si>
  <si>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</si>
  <si>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</si>
  <si>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</si>
  <si>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</si>
  <si>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</si>
  <si>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</si>
  <si>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</si>
  <si>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</si>
  <si>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</si>
  <si>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</si>
  <si>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</si>
  <si>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</si>
  <si>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</si>
  <si>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</si>
  <si>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</si>
  <si>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</si>
  <si>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</si>
  <si>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</si>
  <si>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</si>
  <si>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</si>
  <si>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</si>
  <si>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</si>
  <si>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</si>
  <si>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</si>
  <si>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</si>
  <si>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</si>
  <si>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</si>
  <si>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</si>
  <si>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</si>
  <si>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</si>
  <si>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</si>
  <si>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</si>
  <si>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</si>
  <si>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</si>
  <si>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</si>
  <si>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</si>
  <si>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</si>
  <si>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</si>
  <si>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</si>
  <si>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</si>
  <si>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</si>
  <si>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</si>
  <si>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</si>
  <si>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</si>
  <si>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</si>
  <si>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</si>
  <si>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</si>
  <si>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</si>
  <si>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</si>
  <si>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</si>
  <si>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</si>
  <si>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</si>
  <si>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</si>
  <si>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</si>
  <si>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</si>
  <si>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</si>
  <si>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</si>
  <si>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</si>
  <si>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</si>
  <si>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</si>
  <si>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</si>
  <si>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</si>
  <si>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</si>
  <si>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</si>
  <si>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</si>
  <si>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</si>
  <si>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</si>
  <si>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</si>
  <si>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</si>
  <si>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</si>
  <si>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</si>
  <si>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</si>
  <si>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</si>
  <si>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</si>
  <si>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</si>
  <si>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</si>
  <si>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</si>
  <si>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</si>
  <si>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</si>
  <si>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</si>
  <si>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</si>
  <si>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</si>
  <si>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</si>
  <si>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</si>
  <si>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</si>
  <si>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</si>
  <si>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</si>
  <si>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</si>
  <si>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</si>
  <si>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</si>
  <si>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</si>
  <si>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</si>
  <si>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</si>
  <si>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</si>
  <si>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</si>
  <si>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</si>
  <si>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</si>
  <si>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</si>
  <si>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</si>
  <si>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</si>
  <si>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</si>
  <si>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</si>
  <si>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</si>
  <si>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</si>
  <si>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</si>
  <si>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</si>
  <si>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</si>
  <si>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</si>
  <si>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</si>
  <si>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</si>
  <si>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</si>
  <si>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</si>
  <si>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</si>
  <si>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</si>
  <si>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</si>
  <si>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</si>
  <si>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</si>
  <si>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</si>
  <si>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</si>
  <si>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</si>
  <si>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</si>
  <si>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</si>
  <si>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</si>
  <si>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</si>
  <si>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</si>
  <si>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</si>
  <si>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</si>
  <si>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</si>
  <si>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</si>
  <si>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</si>
  <si>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</si>
  <si>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</si>
  <si>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</si>
  <si>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</si>
  <si>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</si>
  <si>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</si>
  <si>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</si>
  <si>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</si>
  <si>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</si>
  <si>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</si>
  <si>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</si>
  <si>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</si>
  <si>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</si>
  <si>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</si>
  <si>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</si>
  <si>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</si>
  <si>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</si>
  <si>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</si>
  <si>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</si>
  <si>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</si>
  <si>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</si>
  <si>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</si>
  <si>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</si>
  <si>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</si>
  <si>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</si>
  <si>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</si>
  <si>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</si>
  <si>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</si>
  <si>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</si>
  <si>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</si>
  <si>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</si>
  <si>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</si>
  <si>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</si>
  <si>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</si>
  <si>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</si>
  <si>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</si>
  <si>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</si>
  <si>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</si>
  <si>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</si>
  <si>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</si>
  <si>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</si>
  <si>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</si>
  <si>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</si>
  <si>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</si>
  <si>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</si>
  <si>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</si>
  <si>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</si>
  <si>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</si>
  <si>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</si>
  <si>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</si>
  <si>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</si>
  <si>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</si>
  <si>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</si>
  <si>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</si>
  <si>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</si>
  <si>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</si>
  <si>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</si>
  <si>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</si>
  <si>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</si>
  <si>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</si>
  <si>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</si>
  <si>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</si>
  <si>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</si>
  <si>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</si>
  <si>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</si>
  <si>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</si>
  <si>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</si>
  <si>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</si>
  <si>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</si>
  <si>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</si>
  <si>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</si>
  <si>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</si>
  <si>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</si>
  <si>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</si>
  <si>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</si>
  <si>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</si>
  <si>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</si>
  <si>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</si>
  <si>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</si>
  <si>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</si>
  <si>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</si>
  <si>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</si>
  <si>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</si>
  <si>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</si>
  <si>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</si>
  <si>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</si>
  <si>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</si>
  <si>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</si>
  <si>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</si>
  <si>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</si>
  <si>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</si>
  <si>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</si>
  <si>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</si>
  <si>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</si>
  <si>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</si>
  <si>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</si>
  <si>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</si>
  <si>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</si>
  <si>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</si>
  <si>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</si>
  <si>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</si>
  <si>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</si>
  <si>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</si>
  <si>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</si>
  <si>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</si>
  <si>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</si>
  <si>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</si>
  <si>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</si>
  <si>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</si>
  <si>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</si>
  <si>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</si>
  <si>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</si>
  <si>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</si>
  <si>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</si>
  <si>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</si>
  <si>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</si>
  <si>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</si>
  <si>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</si>
  <si>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</si>
  <si>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</si>
  <si>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</si>
  <si>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</si>
  <si>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</si>
  <si>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</si>
  <si>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</si>
  <si>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</si>
  <si>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</si>
  <si>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</si>
  <si>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</si>
  <si>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</si>
  <si>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</si>
  <si>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</si>
  <si>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</si>
  <si>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</si>
  <si>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</si>
  <si>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</si>
  <si>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</si>
  <si>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</si>
  <si>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</si>
  <si>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</si>
  <si>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</si>
  <si>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</si>
  <si>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</si>
  <si>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</si>
  <si>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</si>
  <si>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</si>
  <si>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</si>
  <si>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</si>
  <si>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</si>
  <si>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</si>
  <si>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</si>
  <si>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</si>
  <si>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</si>
  <si>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</si>
  <si>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</si>
  <si>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</si>
  <si>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</si>
  <si>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</si>
  <si>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</si>
  <si>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</si>
  <si>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</si>
  <si>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</si>
  <si>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</si>
  <si>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</si>
  <si>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</si>
  <si>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</si>
  <si>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</si>
  <si>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</si>
  <si>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</si>
  <si>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</si>
  <si>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</si>
  <si>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</si>
  <si>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</si>
  <si>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</si>
  <si>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</si>
  <si>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</si>
  <si>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</si>
  <si>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</si>
  <si>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</si>
  <si>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</si>
  <si>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</si>
  <si>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</si>
  <si>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</si>
  <si>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</si>
  <si>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</si>
  <si>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</si>
  <si>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</si>
  <si>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</si>
  <si>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</si>
  <si>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</si>
  <si>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</si>
  <si>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</si>
  <si>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</si>
  <si>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</si>
  <si>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</si>
  <si>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</si>
  <si>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</si>
  <si>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</si>
  <si>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</si>
  <si>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</si>
  <si>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</si>
  <si>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</si>
  <si>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</si>
  <si>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</si>
  <si>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</si>
  <si>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</si>
  <si>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</si>
  <si>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</si>
  <si>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</si>
  <si>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</si>
  <si>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</si>
  <si>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</si>
  <si>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</si>
  <si>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</si>
  <si>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</si>
  <si>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</si>
  <si>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</si>
  <si>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</si>
  <si>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</si>
  <si>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</si>
  <si>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</si>
  <si>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</si>
  <si>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</si>
  <si>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</si>
  <si>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</si>
  <si>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</si>
  <si>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</si>
  <si>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</si>
  <si>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</si>
  <si>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</si>
  <si>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</si>
  <si>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</si>
  <si>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</si>
  <si>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</si>
  <si>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</si>
  <si>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</si>
  <si>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</si>
  <si>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</si>
  <si>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</si>
  <si>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</si>
  <si>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</si>
  <si>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</si>
  <si>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</si>
  <si>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</si>
  <si>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</si>
  <si>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</si>
  <si>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</si>
  <si>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</si>
  <si>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</si>
  <si>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</si>
  <si>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</si>
  <si>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</si>
  <si>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</si>
  <si>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</si>
  <si>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</si>
  <si>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</si>
  <si>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</si>
  <si>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</si>
  <si>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</si>
  <si>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</si>
  <si>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</si>
  <si>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</si>
  <si>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</si>
  <si>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</si>
  <si>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</si>
  <si>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</si>
  <si>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</si>
  <si>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</si>
  <si>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</si>
  <si>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</si>
  <si>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</si>
  <si>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</si>
  <si>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</si>
  <si>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</si>
  <si>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</si>
  <si>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</si>
  <si>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</si>
  <si>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</si>
  <si>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</si>
  <si>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</si>
  <si>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</si>
  <si>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</si>
  <si>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</si>
  <si>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</si>
  <si>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</si>
  <si>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</si>
  <si>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</si>
  <si>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</si>
  <si>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</si>
  <si>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</si>
  <si>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</si>
  <si>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</si>
  <si>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</si>
  <si>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</si>
  <si>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</si>
  <si>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</si>
  <si>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</si>
  <si>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</si>
  <si>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</si>
  <si>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</si>
  <si>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</si>
  <si>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</si>
  <si>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</si>
  <si>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</si>
  <si>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</si>
  <si>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</si>
  <si>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</si>
  <si>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</si>
  <si>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</si>
  <si>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</si>
  <si>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</si>
  <si>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</si>
  <si>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</si>
  <si>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</si>
  <si>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</si>
  <si>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</si>
  <si>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</si>
  <si>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</si>
  <si>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</si>
  <si>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</si>
  <si>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</si>
  <si>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</si>
  <si>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</si>
  <si>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</si>
  <si>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</si>
  <si>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</si>
  <si>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</si>
  <si>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</si>
  <si>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</si>
  <si>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</si>
  <si>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</si>
  <si>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</si>
  <si>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</si>
  <si>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</si>
  <si>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</si>
  <si>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</si>
  <si>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</si>
  <si>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</si>
  <si>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</si>
  <si>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</si>
  <si>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</si>
  <si>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</si>
  <si>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</si>
  <si>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</si>
  <si>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</si>
  <si>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</si>
  <si>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</si>
  <si>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</si>
  <si>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</si>
  <si>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</si>
  <si>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</si>
  <si>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</si>
  <si>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</si>
  <si>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</si>
  <si>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</si>
  <si>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</si>
  <si>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</si>
  <si>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</si>
  <si>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</si>
  <si>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</si>
  <si>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</si>
  <si>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</si>
  <si>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</si>
  <si>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</si>
  <si>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</si>
  <si>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</si>
  <si>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</si>
  <si>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</si>
  <si>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</si>
  <si>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</si>
  <si>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</si>
  <si>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</si>
  <si>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</si>
  <si>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</si>
  <si>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</si>
  <si>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</si>
  <si>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</si>
  <si>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</si>
  <si>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</si>
  <si>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</si>
  <si>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</si>
  <si>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</si>
  <si>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</si>
  <si>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</si>
  <si>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</si>
  <si>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</si>
  <si>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</si>
  <si>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</si>
  <si>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</si>
  <si>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</si>
  <si>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</si>
  <si>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</si>
  <si>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</si>
  <si>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</si>
  <si>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</si>
  <si>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</si>
  <si>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</si>
  <si>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</si>
  <si>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</si>
  <si>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</si>
  <si>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</si>
  <si>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</si>
  <si>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</si>
  <si>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</si>
  <si>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</si>
  <si>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</si>
  <si>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</si>
  <si>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</si>
  <si>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</si>
  <si>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</si>
  <si>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</si>
  <si>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</si>
  <si>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</si>
  <si>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</si>
  <si>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</si>
  <si>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</si>
  <si>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</si>
  <si>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</si>
  <si>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</si>
  <si>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</si>
  <si>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</si>
  <si>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</si>
  <si>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</si>
  <si>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</si>
  <si>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</si>
  <si>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</si>
  <si>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</si>
  <si>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</si>
  <si>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</si>
  <si>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</si>
  <si>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</si>
  <si>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</si>
  <si>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</si>
  <si>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</si>
  <si>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</si>
  <si>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</si>
  <si>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</si>
  <si>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</si>
  <si>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</si>
  <si>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</si>
  <si>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</si>
  <si>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</si>
  <si>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</si>
  <si>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</si>
  <si>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</si>
  <si>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</si>
  <si>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</si>
  <si>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</si>
  <si>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</si>
  <si>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</si>
  <si>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</si>
  <si>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</si>
  <si>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</si>
  <si>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</si>
  <si>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</si>
  <si>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</si>
  <si>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</si>
  <si>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</si>
  <si>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</si>
  <si>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</si>
  <si>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</si>
  <si>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</si>
  <si>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</si>
  <si>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</si>
  <si>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</si>
  <si>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</si>
  <si>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</si>
  <si>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</si>
  <si>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</si>
  <si>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</si>
  <si>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</si>
  <si>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</si>
  <si>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</si>
  <si>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</si>
  <si>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</si>
  <si>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</si>
  <si>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</si>
  <si>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</si>
  <si>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</si>
  <si>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</si>
  <si>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</si>
  <si>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</si>
  <si>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</si>
  <si>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</si>
  <si>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</si>
  <si>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</si>
  <si>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</si>
  <si>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</si>
  <si>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</si>
  <si>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</si>
  <si>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</si>
  <si>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</si>
  <si>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</si>
  <si>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</si>
  <si>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</si>
  <si>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</si>
  <si>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</si>
  <si>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</si>
  <si>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</si>
  <si>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</si>
  <si>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</si>
  <si>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</si>
  <si>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</si>
  <si>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</si>
  <si>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</si>
  <si>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</si>
  <si>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</si>
  <si>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</si>
  <si>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</si>
  <si>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</si>
  <si>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</si>
  <si>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</si>
  <si>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</si>
  <si>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</si>
  <si>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</si>
  <si>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</si>
  <si>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</si>
  <si>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</si>
  <si>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</si>
  <si>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</si>
  <si>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</si>
  <si>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</si>
  <si>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</si>
  <si>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</si>
  <si>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</si>
  <si>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</si>
  <si>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</si>
  <si>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</si>
  <si>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</si>
  <si>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</si>
  <si>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</si>
  <si>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</si>
  <si>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</si>
  <si>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</si>
  <si>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</si>
  <si>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</si>
  <si>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</si>
  <si>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</si>
  <si>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</si>
  <si>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</si>
  <si>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</si>
  <si>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</si>
  <si>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</si>
  <si>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</si>
  <si>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</si>
  <si>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</si>
  <si>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</si>
  <si>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</si>
  <si>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</si>
  <si>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</si>
  <si>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</si>
  <si>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</si>
  <si>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</si>
  <si>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</si>
  <si>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</si>
  <si>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</si>
  <si>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</si>
  <si>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</si>
  <si>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</si>
  <si>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</si>
  <si>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</si>
  <si>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</si>
  <si>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</si>
  <si>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</si>
  <si>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</si>
  <si>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</si>
  <si>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</si>
  <si>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</si>
  <si>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</si>
  <si>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</si>
  <si>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</si>
  <si>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</si>
  <si>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</si>
  <si>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</si>
  <si>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</si>
  <si>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</si>
  <si>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</si>
  <si>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</si>
  <si>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</si>
  <si>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</si>
  <si>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</si>
  <si>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</si>
  <si>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</si>
  <si>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</si>
  <si>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</si>
  <si>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</si>
  <si>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</si>
  <si>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</si>
  <si>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</si>
  <si>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</si>
  <si>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</si>
  <si>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</si>
  <si>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</si>
  <si>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</si>
  <si>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</si>
  <si>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</si>
  <si>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</si>
  <si>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</si>
  <si>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</si>
  <si>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</si>
  <si>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</si>
  <si>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</si>
  <si>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</si>
  <si>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</si>
  <si>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</si>
  <si>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</si>
  <si>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</si>
  <si>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</si>
  <si>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</si>
  <si>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</si>
  <si>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</si>
  <si>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</si>
  <si>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</si>
  <si>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</si>
  <si>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</si>
  <si>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</si>
  <si>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</si>
  <si>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</si>
  <si>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</si>
  <si>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</si>
  <si>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</si>
  <si>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</si>
  <si>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</si>
  <si>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</si>
  <si>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</si>
  <si>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</si>
  <si>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</si>
  <si>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</si>
  <si>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</si>
  <si>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</si>
  <si>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</si>
  <si>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</si>
  <si>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</si>
  <si>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</si>
  <si>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</si>
  <si>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</si>
  <si>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</si>
  <si>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</si>
  <si>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</si>
  <si>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</si>
  <si>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</si>
  <si>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</si>
  <si>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</si>
  <si>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</si>
  <si>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</si>
  <si>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</si>
  <si>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</si>
  <si>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</si>
  <si>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</si>
  <si>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</si>
  <si>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</si>
  <si>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</si>
  <si>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</si>
  <si>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</si>
  <si>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</si>
  <si>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</si>
  <si>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</si>
  <si>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</si>
  <si>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</si>
  <si>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</si>
  <si>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</si>
  <si>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</si>
  <si>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</si>
  <si>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</si>
  <si>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</si>
  <si>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</si>
  <si>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</si>
  <si>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</si>
  <si>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</si>
  <si>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</si>
  <si>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</si>
  <si>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</si>
  <si>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</si>
  <si>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</si>
  <si>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</si>
  <si>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</si>
  <si>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</si>
  <si>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</si>
  <si>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</si>
  <si>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</si>
  <si>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</si>
  <si>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</si>
  <si>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</si>
  <si>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</si>
  <si>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</si>
  <si>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</si>
  <si>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</si>
  <si>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</si>
  <si>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</si>
  <si>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</si>
  <si>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</si>
  <si>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</si>
  <si>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</si>
  <si>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</si>
  <si>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</si>
  <si>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</si>
  <si>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</si>
  <si>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</si>
  <si>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</si>
  <si>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</si>
  <si>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</si>
  <si>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</si>
  <si>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</si>
  <si>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</si>
  <si>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</si>
  <si>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</si>
  <si>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</si>
  <si>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</si>
  <si>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</si>
  <si>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</si>
  <si>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</si>
  <si>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</si>
  <si>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</si>
  <si>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</si>
  <si>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</si>
  <si>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</si>
  <si>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</si>
  <si>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</si>
  <si>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</si>
  <si>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</si>
  <si>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</si>
  <si>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</si>
  <si>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</si>
  <si>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</si>
  <si>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</si>
  <si>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</si>
  <si>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</si>
  <si>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</si>
  <si>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</si>
  <si>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</si>
  <si>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</si>
  <si>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</si>
  <si>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</si>
  <si>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</si>
  <si>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</si>
  <si>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</si>
  <si>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</si>
  <si>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</si>
  <si>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</si>
  <si>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</si>
  <si>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</si>
  <si>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</si>
  <si>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</si>
  <si>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</si>
  <si>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</si>
  <si>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</si>
  <si>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</si>
  <si>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</si>
  <si>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</si>
  <si>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</si>
  <si>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</si>
  <si>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</si>
  <si>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</si>
  <si>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</si>
  <si>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</si>
  <si>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</si>
  <si>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</si>
  <si>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</si>
  <si>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</si>
  <si>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</si>
  <si>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</si>
  <si>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</si>
  <si>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</si>
  <si>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</si>
  <si>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</si>
  <si>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</si>
  <si>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</si>
  <si>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</si>
  <si>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</si>
  <si>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</si>
  <si>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</si>
  <si>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</si>
  <si>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</si>
  <si>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</si>
  <si>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</si>
  <si>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</si>
  <si>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</si>
  <si>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</si>
  <si>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</si>
  <si>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</si>
  <si>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</si>
  <si>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</si>
  <si>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</si>
  <si>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</si>
  <si>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</si>
  <si>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</si>
  <si>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</si>
  <si>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</si>
  <si>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</si>
  <si>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</si>
  <si>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</si>
  <si>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</si>
  <si>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</si>
  <si>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</si>
  <si>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</si>
  <si>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</si>
  <si>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</si>
  <si>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</si>
  <si>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</si>
  <si>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</si>
  <si>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</si>
  <si>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</si>
  <si>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</si>
  <si>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</si>
  <si>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</si>
  <si>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</si>
  <si>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</si>
  <si>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</si>
  <si>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</si>
  <si>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</si>
  <si>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</si>
  <si>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</si>
  <si>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</si>
  <si>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</si>
  <si>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</si>
  <si>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</si>
  <si>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</si>
  <si>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</si>
  <si>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</si>
  <si>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</si>
  <si>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</si>
  <si>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</si>
  <si>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</si>
  <si>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</si>
  <si>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</si>
  <si>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</si>
  <si>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</si>
  <si>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</si>
  <si>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</si>
  <si>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</si>
  <si>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</si>
  <si>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</si>
  <si>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</si>
  <si>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</si>
  <si>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</si>
  <si>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</si>
  <si>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</si>
  <si>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</si>
  <si>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</si>
  <si>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</si>
  <si>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</si>
  <si>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</si>
  <si>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</si>
  <si>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</si>
  <si>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</si>
  <si>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</si>
  <si>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</si>
  <si>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</si>
  <si>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</si>
  <si>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</si>
  <si>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</si>
  <si>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</si>
  <si>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</si>
  <si>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</si>
  <si>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</si>
  <si>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</si>
  <si>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</si>
  <si>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</si>
  <si>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</si>
  <si>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</si>
  <si>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</si>
  <si>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</si>
  <si>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</si>
  <si>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</si>
  <si>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</si>
  <si>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</si>
  <si>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</si>
  <si>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</si>
  <si>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</si>
  <si>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</si>
  <si>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</si>
  <si>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</si>
  <si>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</si>
  <si>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</si>
  <si>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</si>
  <si>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</si>
  <si>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</si>
  <si>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</si>
  <si>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</si>
  <si>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</si>
  <si>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</si>
  <si>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</si>
  <si>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</si>
  <si>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</si>
  <si>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</si>
  <si>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</si>
  <si>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</si>
  <si>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</si>
  <si>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</si>
  <si>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</si>
  <si>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</si>
  <si>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</si>
  <si>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</si>
  <si>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</si>
  <si>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</si>
  <si>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</si>
  <si>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</si>
  <si>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</si>
  <si>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</si>
  <si>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</si>
  <si>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</si>
  <si>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</si>
  <si>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</si>
  <si>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</si>
  <si>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</si>
  <si>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</si>
  <si>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</si>
  <si>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</si>
  <si>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</si>
  <si>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</si>
  <si>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</si>
  <si>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</si>
  <si>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</si>
  <si>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</si>
  <si>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</si>
  <si>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</si>
  <si>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</si>
  <si>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</si>
  <si>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</si>
  <si>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</si>
  <si>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</si>
  <si>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</si>
  <si>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</si>
  <si>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</si>
  <si>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</si>
  <si>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</si>
  <si>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</si>
  <si>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</si>
  <si>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</si>
  <si>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</si>
  <si>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</si>
  <si>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</si>
  <si>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</si>
  <si>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</si>
  <si>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</si>
  <si>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</si>
  <si>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</si>
  <si>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</si>
  <si>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</si>
  <si>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</si>
  <si>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</si>
  <si>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</si>
  <si>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</si>
  <si>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</si>
  <si>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</si>
  <si>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</si>
  <si>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</si>
  <si>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</si>
  <si>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</si>
  <si>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</si>
  <si>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</si>
  <si>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</si>
  <si>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</si>
  <si>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</si>
  <si>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</si>
  <si>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</si>
  <si>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</si>
  <si>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</si>
  <si>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</si>
  <si>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</si>
  <si>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</si>
  <si>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</si>
  <si>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</si>
  <si>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</si>
  <si>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</si>
  <si>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</si>
  <si>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</si>
  <si>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</si>
  <si>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</si>
  <si>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</si>
  <si>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</si>
  <si>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</si>
  <si>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</si>
  <si>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</si>
  <si>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</si>
  <si>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</si>
  <si>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</si>
  <si>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</si>
  <si>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</si>
  <si>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</si>
  <si>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</si>
  <si>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</si>
  <si>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</si>
  <si>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</si>
  <si>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</si>
  <si>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</si>
  <si>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</si>
  <si>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</si>
  <si>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</si>
  <si>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</si>
  <si>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</si>
  <si>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</si>
  <si>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</si>
  <si>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</si>
  <si>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</si>
  <si>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</si>
  <si>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</si>
  <si>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</si>
  <si>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</si>
  <si>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</si>
  <si>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</si>
  <si>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</si>
  <si>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</si>
  <si>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</si>
  <si>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</si>
  <si>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</si>
  <si>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</si>
  <si>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</si>
  <si>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</si>
  <si>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</si>
  <si>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</si>
  <si>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</si>
  <si>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</si>
  <si>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</si>
  <si>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</si>
  <si>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</si>
  <si>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</si>
  <si>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</si>
  <si>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</si>
  <si>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</si>
  <si>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</si>
  <si>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</si>
  <si>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</si>
  <si>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</si>
  <si>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</si>
  <si>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</si>
  <si>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</si>
  <si>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</si>
  <si>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</si>
  <si>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</si>
  <si>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</si>
  <si>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</si>
  <si>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</si>
  <si>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</si>
  <si>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</si>
  <si>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</si>
  <si>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</si>
  <si>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</si>
  <si>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</si>
  <si>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</si>
  <si>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</si>
  <si>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</si>
  <si>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</si>
  <si>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</si>
  <si>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</si>
  <si>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</si>
  <si>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</si>
  <si>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</si>
  <si>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</si>
  <si>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</si>
  <si>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</si>
  <si>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</si>
  <si>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</si>
  <si>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</si>
  <si>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</si>
  <si>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</si>
  <si>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</si>
  <si>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</si>
  <si>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</si>
  <si>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</si>
  <si>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</si>
  <si>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</si>
  <si>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</si>
  <si>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</si>
  <si>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</si>
  <si>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</si>
  <si>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</si>
  <si>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</si>
  <si>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</si>
  <si>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</si>
  <si>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</si>
  <si>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</si>
  <si>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</si>
  <si>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</si>
  <si>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</si>
  <si>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</si>
  <si>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</si>
  <si>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</si>
  <si>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</si>
  <si>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</si>
  <si>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</si>
  <si>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</si>
  <si>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</si>
  <si>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</si>
  <si>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</si>
  <si>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</si>
  <si>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</si>
  <si>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</si>
  <si>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</si>
  <si>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</si>
  <si>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</si>
  <si>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</si>
  <si>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</si>
  <si>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</si>
  <si>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</si>
  <si>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</si>
  <si>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</si>
  <si>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</si>
  <si>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</si>
  <si>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</si>
  <si>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</si>
  <si>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</si>
  <si>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</si>
  <si>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</si>
  <si>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</si>
  <si>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</si>
  <si>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</si>
  <si>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</si>
  <si>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</si>
  <si>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</si>
  <si>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</si>
  <si>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</si>
  <si>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</si>
  <si>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</si>
  <si>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</si>
  <si>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</si>
  <si>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</si>
  <si>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</si>
  <si>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</si>
  <si>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</si>
  <si>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</si>
  <si>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</si>
  <si>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</si>
  <si>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</si>
  <si>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</si>
  <si>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</si>
  <si>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</si>
  <si>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</si>
  <si>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</si>
  <si>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</si>
  <si>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</si>
  <si>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</si>
  <si>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</si>
  <si>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</si>
  <si>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</si>
  <si>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</si>
  <si>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</si>
  <si>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</si>
  <si>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</si>
  <si>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</si>
  <si>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</si>
  <si>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</si>
  <si>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</si>
  <si>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</si>
  <si>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</si>
  <si>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</si>
  <si>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</si>
  <si>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</si>
  <si>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</si>
  <si>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</si>
  <si>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</si>
  <si>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</si>
  <si>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</si>
  <si>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</si>
  <si>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</si>
  <si>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</si>
  <si>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</si>
  <si>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</si>
  <si>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</si>
  <si>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</si>
  <si>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</si>
  <si>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</si>
  <si>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</si>
  <si>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</si>
  <si>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</si>
  <si>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</si>
  <si>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</si>
  <si>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</si>
  <si>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</si>
  <si>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</si>
  <si>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</si>
  <si>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</si>
  <si>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</si>
  <si>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</si>
  <si>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</si>
  <si>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</si>
  <si>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</si>
  <si>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</si>
  <si>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</si>
  <si>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</si>
  <si>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</si>
  <si>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</si>
  <si>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</si>
  <si>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</si>
  <si>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</si>
  <si>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</si>
  <si>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</si>
  <si>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</si>
  <si>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</si>
  <si>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</si>
  <si>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</si>
  <si>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</si>
  <si>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</si>
  <si>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</si>
  <si>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</si>
  <si>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</si>
  <si>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</si>
  <si>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</si>
  <si>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</si>
  <si>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</si>
  <si>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</si>
  <si>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</si>
  <si>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</si>
  <si>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</si>
  <si>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</si>
  <si>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</si>
  <si>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</si>
  <si>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</si>
  <si>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</si>
  <si>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</si>
  <si>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</si>
  <si>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</si>
  <si>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</si>
  <si>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</si>
  <si>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</si>
  <si>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</si>
  <si>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</si>
  <si>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</si>
  <si>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</si>
  <si>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</si>
  <si>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</si>
  <si>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</si>
  <si>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</si>
  <si>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</si>
  <si>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</si>
  <si>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</si>
  <si>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</si>
  <si>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</si>
  <si>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</si>
  <si>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</si>
  <si>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</si>
  <si>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</si>
  <si>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</si>
  <si>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</si>
  <si>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</si>
  <si>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</si>
  <si>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</si>
  <si>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</si>
  <si>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</si>
  <si>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</si>
  <si>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</si>
  <si>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</si>
  <si>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</si>
  <si>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</si>
  <si>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</si>
  <si>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</si>
  <si>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</si>
  <si>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</si>
  <si>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</si>
  <si>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</si>
  <si>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</si>
  <si>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</si>
  <si>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</si>
  <si>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</si>
  <si>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</si>
  <si>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</si>
  <si>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</si>
  <si>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</si>
  <si>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</si>
  <si>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</si>
  <si>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</si>
  <si>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</si>
  <si>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</si>
  <si>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</si>
  <si>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</si>
  <si>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</si>
  <si>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</si>
  <si>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</si>
  <si>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</si>
  <si>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</si>
  <si>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</si>
  <si>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</si>
  <si>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</si>
  <si>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</si>
  <si>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</si>
  <si>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</si>
  <si>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</si>
  <si>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</si>
  <si>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</si>
  <si>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</si>
  <si>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</si>
  <si>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</si>
  <si>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</si>
  <si>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</si>
  <si>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</si>
  <si>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</si>
  <si>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</si>
  <si>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</si>
  <si>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</si>
  <si>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</si>
  <si>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</si>
  <si>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</si>
  <si>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</si>
  <si>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</si>
  <si>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</si>
  <si>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</si>
  <si>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</si>
  <si>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</si>
  <si>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</si>
  <si>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</si>
  <si>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</si>
  <si>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</si>
  <si>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</si>
  <si>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</si>
  <si>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</si>
  <si>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</si>
  <si>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</si>
  <si>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</si>
  <si>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</si>
  <si>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</si>
  <si>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</si>
  <si>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</si>
  <si>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</si>
  <si>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</si>
  <si>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</si>
  <si>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</si>
  <si>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</si>
  <si>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</si>
  <si>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</si>
  <si>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</si>
  <si>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</si>
  <si>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</si>
  <si>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</si>
  <si>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</si>
  <si>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</si>
  <si>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</si>
  <si>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</si>
  <si>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</si>
  <si>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</si>
  <si>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</si>
  <si>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</si>
  <si>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</si>
  <si>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</si>
  <si>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</si>
  <si>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</si>
  <si>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</si>
  <si>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</si>
  <si>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</si>
  <si>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</si>
  <si>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</si>
  <si>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</si>
  <si>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</si>
  <si>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</si>
  <si>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</si>
  <si>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</si>
  <si>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</si>
  <si>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</si>
  <si>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</si>
  <si>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</si>
  <si>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</si>
  <si>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</si>
  <si>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</si>
  <si>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</si>
  <si>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</si>
  <si>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</si>
  <si>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</si>
  <si>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</si>
  <si>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</si>
  <si>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</si>
  <si>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</si>
  <si>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</si>
  <si>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</si>
  <si>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</si>
  <si>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</si>
  <si>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</si>
  <si>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</si>
  <si>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</si>
  <si>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</si>
  <si>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</si>
  <si>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</si>
  <si>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</si>
  <si>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</si>
  <si>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</si>
  <si>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</si>
  <si>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</si>
  <si>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</si>
  <si>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</si>
  <si>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</si>
  <si>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</si>
  <si>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</si>
  <si>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</si>
  <si>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</si>
  <si>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</si>
  <si>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</si>
  <si>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</si>
  <si>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</si>
  <si>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</si>
  <si>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</si>
  <si>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</si>
  <si>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</si>
  <si>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</si>
  <si>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</si>
  <si>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</si>
  <si>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</si>
  <si>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</si>
  <si>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</si>
  <si>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</si>
  <si>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</si>
  <si>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</si>
  <si>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</si>
  <si>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</si>
  <si>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</si>
  <si>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</si>
  <si>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</si>
  <si>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</si>
  <si>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</si>
  <si>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</si>
  <si>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</si>
  <si>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</si>
  <si>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</si>
  <si>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</si>
  <si>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</si>
  <si>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</si>
  <si>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</si>
  <si>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</si>
  <si>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</si>
  <si>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</si>
  <si>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</si>
  <si>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</si>
  <si>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</si>
  <si>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</si>
  <si>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</si>
  <si>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</si>
  <si>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</si>
  <si>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</si>
  <si>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</si>
  <si>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</si>
  <si>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</si>
  <si>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</si>
  <si>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</si>
  <si>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</si>
  <si>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</si>
  <si>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</si>
  <si>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</si>
  <si>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</si>
  <si>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</si>
  <si>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</si>
  <si>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</si>
  <si>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</si>
  <si>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</si>
  <si>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</si>
  <si>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</si>
  <si>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</si>
  <si>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</si>
  <si>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</si>
  <si>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</si>
  <si>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</si>
  <si>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</si>
  <si>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</si>
  <si>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</si>
  <si>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</si>
  <si>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</si>
  <si>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</si>
  <si>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</si>
  <si>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</si>
  <si>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</si>
  <si>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</si>
  <si>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</si>
  <si>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</si>
  <si>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</si>
  <si>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</si>
  <si>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</si>
  <si>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</si>
  <si>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</si>
  <si>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</si>
  <si>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</si>
  <si>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</si>
  <si>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</si>
  <si>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</si>
  <si>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</si>
  <si>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</si>
  <si>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</si>
  <si>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</si>
  <si>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</si>
  <si>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</si>
  <si>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</si>
  <si>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</si>
  <si>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</si>
  <si>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</si>
  <si>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</si>
  <si>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</si>
  <si>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</si>
  <si>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</si>
  <si>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</si>
  <si>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</si>
  <si>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</si>
  <si>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</si>
  <si>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</si>
  <si>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</si>
  <si>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</si>
  <si>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</si>
  <si>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</si>
  <si>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</si>
  <si>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</si>
  <si>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</si>
  <si>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</si>
  <si>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</si>
  <si>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</si>
  <si>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</si>
  <si>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</si>
  <si>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</si>
  <si>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</si>
  <si>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</si>
  <si>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</si>
  <si>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</si>
  <si>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</si>
  <si>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</si>
  <si>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</si>
  <si>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</si>
  <si>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</si>
  <si>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</si>
  <si>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</si>
  <si>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</si>
  <si>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</si>
  <si>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</si>
  <si>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</si>
  <si>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</si>
  <si>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</si>
  <si>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</si>
  <si>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</si>
  <si>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</si>
  <si>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</si>
  <si>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</si>
  <si>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</si>
  <si>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</si>
  <si>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</si>
  <si>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</si>
  <si>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</si>
  <si>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</si>
  <si>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</si>
  <si>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</si>
  <si>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</si>
  <si>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</si>
  <si>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</si>
  <si>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</si>
  <si>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</si>
  <si>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</si>
  <si>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</si>
  <si>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</si>
  <si>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</si>
  <si>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</si>
  <si>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</si>
  <si>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</si>
  <si>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</si>
  <si>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</si>
  <si>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</si>
  <si>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</si>
  <si>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</si>
  <si>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</si>
  <si>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</si>
  <si>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</si>
  <si>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</si>
  <si>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</si>
  <si>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</si>
  <si>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</si>
  <si>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</si>
  <si>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</si>
  <si>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</si>
  <si>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</si>
  <si>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</si>
  <si>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</si>
  <si>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</si>
  <si>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</si>
  <si>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</si>
  <si>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</si>
  <si>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</si>
  <si>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</si>
  <si>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</si>
  <si>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</si>
  <si>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</si>
  <si>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</si>
  <si>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</si>
  <si>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</si>
  <si>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</si>
  <si>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</si>
  <si>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</si>
  <si>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</si>
  <si>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</si>
  <si>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</si>
  <si>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</si>
  <si>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</si>
  <si>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</si>
  <si>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</si>
  <si>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</si>
  <si>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</si>
  <si>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</si>
  <si>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</si>
  <si>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</si>
  <si>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</si>
  <si>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</si>
  <si>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</si>
  <si>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</si>
  <si>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</si>
  <si>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</si>
  <si>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</si>
  <si>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</si>
  <si>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</si>
  <si>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</si>
  <si>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</si>
  <si>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</si>
  <si>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</si>
  <si>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</si>
  <si>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</si>
  <si>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</si>
  <si>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</si>
  <si>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</si>
  <si>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</si>
  <si>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</si>
  <si>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</si>
  <si>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</si>
  <si>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</si>
  <si>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</si>
  <si>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</si>
  <si>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</si>
  <si>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</si>
  <si>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</si>
  <si>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</si>
  <si>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</si>
  <si>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</si>
  <si>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</si>
  <si>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</si>
  <si>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</si>
  <si>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</si>
  <si>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</si>
  <si>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</si>
  <si>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</si>
  <si>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</si>
  <si>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</si>
  <si>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</si>
  <si>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</si>
  <si>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</si>
  <si>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</si>
  <si>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</si>
  <si>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</si>
  <si>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</si>
  <si>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</si>
  <si>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</si>
  <si>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</si>
  <si>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</si>
  <si>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</si>
  <si>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</si>
  <si>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</si>
  <si>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</si>
  <si>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</si>
  <si>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</si>
  <si>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</si>
  <si>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</si>
  <si>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</si>
  <si>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</si>
  <si>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</si>
  <si>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</si>
  <si>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</si>
  <si>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</si>
  <si>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</si>
  <si>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</si>
  <si>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</si>
  <si>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</si>
  <si>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</si>
  <si>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</si>
  <si>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</si>
  <si>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</si>
  <si>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</si>
  <si>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</si>
  <si>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</si>
  <si>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</si>
  <si>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</si>
  <si>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</si>
  <si>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</si>
  <si>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</si>
  <si>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</si>
  <si>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</si>
  <si>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</si>
  <si>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</si>
  <si>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</si>
  <si>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</si>
  <si>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</si>
  <si>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</si>
  <si>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</si>
  <si>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</si>
  <si>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</si>
  <si>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</si>
  <si>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</si>
  <si>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</si>
  <si>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</si>
  <si>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</si>
  <si>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</si>
  <si>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</si>
  <si>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</si>
  <si>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</si>
  <si>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</si>
  <si>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</si>
  <si>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</si>
  <si>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</si>
  <si>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</si>
  <si>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</si>
  <si>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</si>
  <si>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</si>
  <si>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</si>
  <si>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</si>
  <si>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</si>
  <si>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</si>
  <si>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</si>
  <si>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</si>
  <si>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</si>
  <si>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</si>
  <si>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</si>
  <si>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</si>
  <si>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</si>
  <si>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</si>
  <si>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</si>
  <si>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</si>
  <si>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</si>
  <si>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</si>
  <si>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</si>
  <si>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</si>
  <si>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</si>
  <si>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</si>
  <si>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</si>
  <si>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</si>
  <si>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</si>
  <si>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</si>
  <si>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</si>
  <si>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</si>
  <si>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</si>
  <si>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</si>
  <si>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</si>
  <si>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</si>
  <si>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</si>
  <si>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</si>
  <si>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</si>
  <si>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</si>
  <si>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</si>
  <si>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</si>
  <si>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</si>
  <si>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</si>
  <si>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</si>
  <si>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</si>
  <si>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</si>
  <si>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</si>
  <si>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</si>
  <si>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</si>
  <si>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</si>
  <si>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</si>
  <si>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</si>
  <si>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</si>
  <si>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</si>
  <si>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</si>
  <si>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</si>
  <si>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</si>
  <si>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</si>
  <si>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</si>
  <si>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</si>
  <si>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</si>
  <si>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</si>
  <si>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</si>
  <si>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</si>
  <si>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</si>
  <si>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</si>
  <si>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</si>
  <si>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</si>
  <si>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</si>
  <si>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</si>
  <si>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</si>
  <si>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</si>
  <si>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</si>
  <si>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</si>
  <si>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</si>
  <si>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</si>
  <si>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</si>
  <si>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</si>
  <si>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</si>
  <si>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</si>
  <si>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</si>
  <si>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</si>
  <si>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</si>
  <si>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</si>
  <si>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</si>
  <si>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</si>
  <si>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</si>
  <si>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</si>
  <si>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</si>
  <si>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</si>
  <si>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</si>
  <si>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</si>
  <si>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</si>
  <si>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</si>
  <si>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</si>
  <si>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</si>
  <si>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</si>
  <si>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</si>
  <si>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</si>
  <si>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</si>
  <si>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</si>
  <si>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</si>
  <si>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</si>
  <si>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</si>
  <si>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</si>
  <si>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</si>
  <si>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</si>
  <si>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</si>
  <si>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</si>
  <si>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</si>
  <si>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</si>
  <si>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</si>
  <si>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</si>
  <si>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</si>
  <si>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</si>
  <si>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</si>
  <si>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</si>
  <si>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</si>
  <si>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</si>
  <si>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</si>
  <si>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</si>
  <si>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</si>
  <si>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</si>
  <si>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</si>
  <si>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</si>
  <si>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</si>
  <si>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</si>
  <si>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</si>
  <si>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</si>
  <si>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</si>
  <si>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</si>
  <si>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</si>
  <si>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</si>
  <si>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</si>
  <si>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</si>
  <si>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</si>
  <si>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</si>
  <si>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</si>
  <si>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</si>
  <si>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</si>
  <si>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</si>
  <si>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</si>
  <si>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</si>
  <si>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</si>
  <si>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</si>
  <si>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</si>
  <si>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</si>
  <si>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</si>
  <si>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</si>
  <si>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</si>
  <si>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</si>
  <si>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</si>
  <si>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</si>
  <si>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</si>
  <si>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</si>
  <si>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</si>
  <si>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</si>
  <si>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</si>
  <si>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</si>
  <si>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</si>
  <si>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</si>
  <si>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</si>
  <si>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</si>
  <si>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</si>
  <si>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</si>
  <si>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</si>
  <si>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</si>
  <si>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</si>
  <si>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</si>
  <si>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</si>
  <si>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</si>
  <si>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</si>
  <si>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</si>
  <si>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</si>
  <si>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</si>
  <si>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</si>
  <si>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</si>
  <si>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</si>
  <si>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</si>
  <si>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</si>
  <si>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</si>
  <si>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</si>
  <si>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</si>
  <si>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</si>
  <si>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</si>
  <si>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</si>
  <si>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</si>
  <si>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</si>
  <si>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</si>
  <si>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</si>
  <si>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</si>
  <si>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</si>
  <si>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</si>
  <si>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</si>
  <si>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</si>
  <si>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</si>
  <si>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</si>
  <si>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</si>
  <si>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</si>
  <si>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</si>
  <si>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</si>
  <si>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</si>
  <si>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</si>
  <si>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</si>
  <si>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</si>
  <si>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</si>
  <si>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</si>
  <si>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</si>
  <si>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</si>
  <si>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</si>
  <si>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</si>
  <si>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</si>
  <si>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</si>
  <si>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</si>
  <si>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</si>
  <si>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</si>
  <si>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</si>
  <si>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</si>
  <si>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</si>
  <si>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</si>
  <si>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</si>
  <si>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</si>
  <si>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</si>
  <si>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</si>
  <si>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</si>
  <si>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</si>
  <si>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</si>
  <si>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</si>
  <si>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</si>
  <si>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</si>
  <si>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</si>
  <si>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</si>
  <si>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</si>
  <si>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</si>
  <si>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</si>
  <si>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</si>
  <si>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</si>
  <si>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</si>
  <si>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</si>
  <si>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</si>
  <si>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</si>
  <si>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</si>
  <si>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</si>
  <si>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</si>
  <si>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</si>
  <si>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</si>
  <si>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</si>
  <si>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</si>
  <si>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</si>
  <si>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</si>
  <si>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</si>
  <si>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</si>
  <si>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</si>
  <si>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</si>
  <si>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</si>
  <si>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</si>
  <si>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</si>
  <si>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</si>
  <si>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</si>
  <si>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</si>
  <si>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</si>
  <si>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</si>
  <si>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</si>
  <si>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</si>
  <si>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</si>
  <si>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</si>
  <si>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</si>
  <si>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</si>
  <si>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</si>
  <si>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</si>
  <si>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</si>
  <si>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</si>
  <si>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</si>
  <si>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</si>
  <si>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</si>
  <si>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</si>
  <si>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</si>
  <si>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</si>
  <si>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</si>
  <si>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</si>
  <si>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</si>
  <si>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</si>
  <si>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</si>
  <si>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</si>
  <si>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</si>
  <si>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</si>
  <si>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</si>
  <si>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</si>
  <si>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</si>
  <si>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</si>
  <si>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</si>
  <si>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</si>
  <si>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</si>
  <si>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</si>
  <si>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</si>
  <si>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</si>
  <si>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</si>
  <si>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</si>
  <si>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</si>
  <si>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</si>
  <si>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</si>
  <si>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</si>
  <si>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</si>
  <si>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</si>
  <si>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</si>
  <si>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</si>
  <si>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</si>
  <si>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</si>
  <si>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</si>
  <si>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</si>
  <si>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</si>
  <si>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</si>
  <si>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</si>
  <si>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</si>
  <si>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</si>
  <si>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</si>
  <si>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</si>
  <si>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</si>
  <si>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</si>
  <si>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</si>
  <si>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</si>
  <si>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</si>
  <si>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</si>
  <si>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</si>
  <si>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</si>
  <si>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</si>
  <si>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</si>
  <si>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</si>
  <si>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</si>
  <si>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</si>
  <si>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</si>
  <si>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</si>
  <si>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</si>
  <si>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</si>
  <si>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</si>
  <si>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</si>
  <si>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</si>
  <si>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</si>
  <si>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</si>
  <si>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</si>
  <si>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</si>
  <si>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</si>
  <si>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</si>
  <si>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</si>
  <si>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</si>
  <si>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</si>
  <si>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</si>
  <si>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</si>
  <si>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</si>
  <si>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</si>
  <si>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</si>
  <si>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</si>
  <si>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</si>
  <si>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</si>
  <si>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</si>
  <si>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</si>
  <si>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</si>
  <si>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</si>
  <si>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</si>
  <si>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</si>
  <si>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</si>
  <si>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</si>
  <si>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</si>
  <si>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</si>
  <si>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</si>
  <si>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</si>
  <si>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</si>
  <si>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</si>
  <si>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</si>
  <si>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</si>
  <si>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</si>
  <si>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</si>
  <si>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</si>
  <si>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</si>
  <si>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</si>
  <si>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</si>
  <si>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</si>
  <si>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</si>
  <si>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</si>
  <si>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</si>
  <si>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</si>
  <si>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</si>
  <si>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</si>
  <si>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</si>
  <si>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</si>
  <si>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</si>
  <si>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</si>
  <si>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</si>
  <si>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</si>
  <si>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</si>
  <si>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</si>
  <si>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</si>
  <si>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</si>
  <si>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</si>
  <si>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</si>
  <si>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</si>
  <si>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</si>
  <si>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</si>
  <si>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</si>
  <si>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</si>
  <si>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</si>
  <si>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</si>
  <si>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</si>
  <si>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</si>
  <si>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</si>
  <si>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</si>
  <si>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</si>
  <si>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</si>
  <si>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</si>
  <si>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</si>
  <si>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</si>
  <si>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</si>
  <si>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</si>
  <si>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</si>
  <si>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</si>
  <si>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</si>
  <si>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</si>
  <si>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</si>
  <si>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</si>
  <si>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</si>
  <si>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</si>
  <si>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</si>
  <si>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</si>
  <si>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</si>
  <si>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</si>
  <si>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</si>
  <si>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</si>
  <si>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</si>
  <si>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</si>
  <si>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</si>
  <si>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</si>
  <si>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</si>
  <si>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</si>
  <si>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</si>
  <si>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</si>
  <si>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</si>
  <si>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</si>
  <si>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</si>
  <si>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</si>
  <si>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</si>
  <si>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</si>
  <si>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</si>
  <si>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</si>
  <si>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</si>
  <si>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</si>
  <si>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</si>
  <si>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</si>
  <si>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</si>
  <si>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</si>
  <si>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</si>
  <si>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</si>
  <si>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</si>
  <si>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</si>
  <si>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</si>
  <si>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</si>
  <si>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</si>
  <si>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</si>
  <si>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</si>
  <si>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</si>
  <si>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</si>
  <si>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</si>
  <si>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</si>
  <si>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</si>
  <si>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</si>
  <si>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</si>
  <si>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</si>
  <si>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</si>
  <si>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</si>
  <si>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</si>
  <si>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</si>
  <si>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</si>
  <si>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</si>
  <si>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</si>
  <si>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</si>
  <si>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</si>
  <si>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</si>
  <si>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</si>
  <si>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</si>
  <si>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</si>
  <si>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</si>
  <si>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</si>
  <si>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</si>
  <si>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</si>
  <si>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</si>
  <si>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</si>
  <si>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</si>
  <si>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</si>
  <si>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</si>
  <si>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</si>
  <si>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</si>
  <si>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</si>
  <si>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</si>
  <si>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</si>
  <si>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</si>
  <si>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</si>
  <si>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</si>
  <si>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</si>
  <si>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</si>
  <si>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</si>
  <si>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</si>
  <si>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</si>
  <si>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</si>
  <si>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</si>
  <si>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</si>
  <si>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</si>
  <si>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</si>
  <si>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</si>
  <si>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</si>
  <si>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</si>
  <si>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</si>
  <si>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</si>
  <si>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</si>
  <si>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</si>
  <si>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</si>
  <si>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</si>
  <si>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</si>
  <si>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</si>
  <si>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</si>
  <si>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</si>
  <si>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</si>
  <si>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</si>
  <si>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</si>
  <si>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</si>
  <si>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</si>
  <si>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</si>
  <si>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</si>
  <si>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</si>
  <si>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</si>
  <si>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</si>
  <si>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</si>
  <si>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</si>
  <si>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</si>
  <si>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</si>
  <si>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</si>
  <si>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</si>
  <si>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</si>
  <si>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</si>
  <si>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</si>
  <si>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</si>
  <si>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</si>
  <si>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</si>
  <si>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</si>
  <si>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</si>
  <si>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</si>
  <si>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</si>
  <si>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</si>
  <si>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</si>
  <si>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</si>
  <si>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</si>
  <si>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</si>
  <si>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</si>
  <si>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</si>
  <si>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</si>
  <si>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</si>
  <si>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</si>
  <si>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</si>
  <si>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</si>
  <si>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</si>
  <si>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</si>
  <si>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</si>
  <si>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</si>
  <si>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</si>
  <si>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</si>
  <si>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</si>
  <si>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</si>
  <si>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</si>
  <si>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</si>
  <si>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</si>
  <si>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</si>
  <si>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</si>
  <si>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</si>
  <si>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</si>
  <si>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</si>
  <si>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</si>
  <si>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</si>
  <si>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</si>
  <si>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</si>
  <si>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</si>
  <si>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</si>
  <si>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</si>
  <si>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</si>
  <si>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</si>
  <si>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</si>
  <si>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</si>
  <si>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</si>
  <si>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</si>
  <si>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</si>
  <si>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</si>
  <si>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</si>
  <si>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</si>
  <si>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</si>
  <si>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</si>
  <si>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</si>
  <si>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</si>
  <si>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</si>
  <si>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</si>
  <si>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</si>
  <si>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</si>
  <si>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</si>
  <si>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</si>
  <si>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</si>
  <si>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</si>
  <si>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</si>
  <si>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</si>
  <si>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</si>
  <si>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</si>
  <si>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</si>
  <si>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</si>
  <si>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</si>
  <si>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</si>
  <si>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</si>
  <si>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</si>
  <si>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</si>
  <si>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</si>
  <si>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</si>
  <si>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</si>
  <si>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</si>
  <si>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</si>
  <si>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</si>
  <si>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</si>
  <si>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</si>
  <si>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</si>
  <si>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</si>
  <si>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</si>
  <si>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</si>
  <si>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</si>
  <si>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</si>
  <si>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</si>
  <si>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</si>
  <si>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</si>
  <si>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</si>
  <si>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</si>
  <si>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</si>
  <si>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</si>
  <si>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</si>
  <si>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</si>
  <si>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</si>
  <si>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</si>
  <si>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</si>
  <si>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</si>
  <si>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</si>
  <si>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</si>
  <si>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</si>
  <si>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</si>
  <si>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</si>
  <si>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</si>
  <si>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</si>
  <si>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</si>
  <si>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</si>
  <si>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</si>
  <si>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</si>
  <si>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</si>
  <si>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</si>
  <si>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</si>
  <si>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</si>
  <si>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</si>
  <si>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</si>
  <si>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</si>
  <si>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</si>
  <si>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</si>
  <si>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</si>
  <si>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</si>
  <si>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</si>
  <si>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</si>
  <si>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</si>
  <si>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</si>
  <si>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</si>
  <si>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</si>
  <si>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</si>
  <si>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</si>
  <si>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</si>
  <si>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</si>
  <si>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</si>
  <si>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</si>
  <si>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</si>
  <si>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</si>
  <si>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</si>
  <si>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</si>
  <si>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</si>
  <si>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</si>
  <si>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</si>
  <si>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</si>
  <si>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</si>
  <si>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</si>
  <si>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</si>
  <si>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</si>
  <si>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</si>
  <si>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</si>
  <si>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</si>
  <si>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</si>
  <si>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</si>
  <si>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</si>
  <si>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</si>
  <si>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</si>
  <si>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</si>
  <si>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</si>
  <si>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</si>
  <si>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</si>
  <si>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</si>
  <si>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</si>
  <si>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</si>
  <si>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</si>
  <si>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</si>
  <si>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</si>
  <si>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</si>
  <si>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</si>
  <si>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</si>
  <si>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</si>
  <si>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</si>
  <si>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</si>
  <si>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</si>
  <si>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</si>
  <si>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</si>
  <si>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</si>
  <si>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</si>
  <si>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</si>
  <si>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</si>
  <si>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</si>
  <si>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</si>
  <si>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</si>
  <si>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</si>
  <si>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</si>
  <si>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</si>
  <si>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</si>
  <si>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</si>
  <si>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</si>
  <si>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</si>
  <si>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</si>
  <si>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</si>
  <si>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</si>
  <si>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</si>
  <si>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</si>
  <si>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</si>
  <si>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</si>
  <si>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</si>
  <si>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</si>
  <si>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</si>
  <si>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</si>
  <si>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</si>
  <si>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</si>
  <si>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</si>
  <si>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</si>
  <si>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</si>
  <si>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</si>
  <si>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</si>
  <si>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</si>
  <si>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</si>
  <si>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</si>
  <si>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</si>
  <si>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</si>
  <si>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</si>
  <si>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</si>
  <si>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</si>
  <si>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</si>
  <si>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</si>
  <si>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</si>
  <si>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</si>
  <si>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</si>
  <si>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</si>
  <si>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</si>
  <si>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</si>
  <si>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</si>
  <si>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</si>
  <si>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</si>
  <si>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</si>
  <si>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</si>
  <si>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</si>
  <si>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</si>
  <si>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</si>
  <si>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</si>
  <si>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</si>
  <si>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</si>
  <si>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</si>
  <si>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</si>
  <si>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</si>
  <si>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</si>
  <si>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</si>
  <si>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</si>
  <si>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</si>
  <si>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</si>
  <si>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</si>
  <si>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</si>
  <si>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</si>
  <si>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</si>
  <si>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</si>
  <si>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</si>
  <si>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</si>
  <si>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</si>
  <si>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</si>
  <si>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</si>
  <si>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</si>
  <si>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</si>
  <si>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</si>
  <si>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</si>
  <si>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</si>
  <si>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</si>
  <si>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</si>
  <si>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</si>
  <si>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</si>
  <si>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</si>
  <si>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</si>
  <si>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</si>
  <si>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</si>
  <si>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</si>
  <si>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</si>
  <si>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</si>
  <si>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</si>
  <si>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</si>
  <si>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</si>
  <si>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</si>
  <si>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</si>
  <si>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</si>
  <si>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</si>
  <si>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</si>
  <si>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</si>
  <si>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</si>
  <si>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</si>
  <si>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</si>
  <si>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</si>
  <si>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</si>
  <si>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</si>
  <si>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</si>
  <si>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</si>
  <si>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</si>
  <si>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</si>
  <si>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</si>
  <si>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</si>
  <si>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</si>
  <si>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</si>
  <si>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</si>
  <si>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</si>
  <si>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</si>
  <si>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</si>
  <si>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</si>
  <si>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</si>
  <si>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</si>
  <si>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</si>
  <si>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</si>
  <si>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</si>
  <si>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</si>
  <si>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</si>
  <si>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</si>
  <si>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</si>
  <si>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</si>
  <si>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</si>
  <si>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</si>
  <si>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</si>
  <si>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</si>
  <si>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</si>
  <si>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</si>
  <si>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</si>
  <si>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</si>
  <si>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</si>
  <si>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</si>
  <si>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</si>
  <si>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</si>
  <si>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</si>
  <si>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</si>
  <si>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</si>
  <si>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</si>
  <si>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</si>
  <si>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</si>
  <si>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</si>
  <si>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</si>
  <si>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</si>
  <si>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</si>
  <si>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</si>
  <si>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</si>
  <si>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</si>
  <si>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</si>
  <si>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</si>
  <si>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</si>
  <si>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</si>
  <si>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</si>
  <si>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</si>
  <si>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</si>
  <si>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</si>
  <si>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</si>
  <si>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</si>
  <si>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</si>
  <si>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</si>
  <si>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</si>
  <si>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</si>
  <si>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</si>
  <si>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</si>
  <si>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</si>
  <si>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</si>
  <si>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</si>
  <si>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</si>
  <si>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</si>
  <si>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</si>
  <si>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</si>
  <si>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</si>
  <si>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</si>
  <si>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</si>
  <si>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</si>
  <si>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</si>
  <si>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</si>
  <si>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</si>
  <si>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</si>
  <si>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</si>
  <si>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</si>
  <si>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</si>
  <si>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</si>
  <si>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</si>
  <si>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</si>
  <si>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</si>
  <si>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</si>
  <si>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</si>
  <si>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</si>
  <si>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</si>
  <si>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</si>
  <si>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</si>
  <si>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</si>
  <si>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</si>
  <si>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</si>
  <si>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</si>
  <si>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</si>
  <si>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</si>
  <si>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</si>
  <si>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</si>
  <si>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</si>
  <si>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</si>
  <si>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</si>
  <si>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</si>
  <si>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</si>
  <si>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</si>
  <si>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</si>
  <si>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</si>
  <si>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</si>
  <si>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</si>
  <si>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</si>
  <si>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</si>
  <si>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</si>
  <si>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</si>
  <si>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</si>
  <si>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</si>
  <si>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</si>
  <si>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</si>
  <si>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</si>
  <si>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</si>
  <si>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</si>
  <si>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</si>
  <si>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</si>
  <si>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</si>
  <si>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</si>
  <si>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</si>
  <si>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</si>
  <si>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</si>
  <si>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</si>
  <si>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</si>
  <si>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</si>
  <si>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</si>
  <si>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</si>
  <si>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</si>
  <si>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</si>
  <si>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</si>
  <si>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</si>
  <si>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</si>
  <si>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</si>
  <si>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</si>
  <si>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</si>
  <si>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</si>
  <si>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</si>
  <si>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</si>
  <si>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</si>
  <si>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</si>
  <si>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</si>
  <si>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</si>
  <si>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</si>
  <si>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</si>
  <si>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</si>
  <si>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</si>
  <si>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</si>
  <si>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</si>
  <si>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</si>
  <si>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</si>
  <si>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</si>
  <si>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</si>
  <si>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</si>
  <si>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</si>
  <si>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</si>
  <si>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</si>
  <si>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</si>
  <si>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</si>
  <si>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</si>
  <si>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</si>
  <si>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</si>
  <si>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</si>
  <si>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</si>
  <si>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</si>
  <si>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</si>
  <si>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</si>
  <si>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</si>
  <si>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</si>
  <si>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</si>
  <si>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</si>
  <si>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</si>
  <si>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</si>
  <si>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</si>
  <si>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</si>
  <si>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</si>
  <si>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</si>
  <si>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</si>
  <si>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</si>
  <si>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</si>
  <si>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</si>
  <si>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</si>
  <si>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</si>
  <si>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</si>
  <si>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</si>
  <si>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</si>
  <si>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</si>
  <si>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</si>
  <si>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</si>
  <si>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</si>
  <si>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</si>
  <si>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</si>
  <si>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</si>
  <si>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</si>
  <si>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</si>
  <si>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</si>
  <si>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</si>
  <si>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</si>
  <si>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</si>
  <si>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</si>
  <si>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</si>
  <si>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</si>
  <si>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</si>
  <si>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</si>
  <si>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</si>
  <si>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</si>
  <si>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</si>
  <si>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</si>
  <si>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</si>
  <si>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</si>
  <si>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</si>
  <si>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</si>
  <si>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</si>
  <si>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</si>
  <si>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</si>
  <si>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</si>
  <si>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</si>
  <si>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</si>
  <si>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</si>
  <si>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</si>
  <si>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</si>
  <si>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</si>
  <si>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</si>
  <si>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</si>
  <si>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</si>
  <si>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</si>
  <si>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</si>
  <si>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</si>
  <si>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</si>
  <si>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</si>
  <si>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</si>
  <si>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</si>
  <si>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</si>
  <si>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</si>
  <si>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</si>
  <si>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</si>
  <si>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</si>
  <si>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</si>
  <si>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</si>
  <si>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</si>
  <si>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</si>
  <si>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</si>
  <si>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</si>
  <si>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</si>
  <si>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</si>
  <si>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</si>
  <si>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</si>
  <si>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</si>
  <si>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</si>
  <si>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</si>
  <si>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</si>
  <si>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</si>
  <si>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</si>
  <si>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</si>
  <si>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</si>
  <si>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</si>
  <si>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</si>
  <si>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</si>
  <si>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</si>
  <si>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</si>
  <si>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</si>
  <si>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</si>
  <si>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</si>
  <si>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</si>
  <si>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</si>
  <si>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</si>
  <si>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</si>
  <si>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</si>
  <si>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</si>
  <si>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</si>
  <si>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</si>
  <si>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</si>
  <si>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</si>
  <si>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</si>
  <si>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</si>
  <si>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</si>
  <si>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</si>
  <si>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</si>
  <si>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</si>
  <si>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</si>
  <si>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</si>
  <si>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</si>
  <si>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</si>
  <si>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</si>
  <si>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</si>
  <si>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</si>
  <si>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</si>
  <si>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</si>
  <si>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</si>
  <si>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</si>
  <si>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</si>
  <si>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</si>
  <si>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</si>
  <si>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</si>
  <si>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</si>
  <si>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</si>
  <si>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</si>
  <si>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</si>
  <si>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</si>
  <si>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</si>
  <si>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</si>
  <si>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</si>
  <si>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</si>
  <si>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</si>
  <si>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</si>
  <si>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</si>
  <si>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</si>
  <si>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</si>
  <si>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</si>
  <si>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</si>
  <si>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</si>
  <si>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</si>
  <si>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</si>
  <si>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</si>
  <si>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</si>
  <si>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</si>
  <si>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</si>
  <si>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</si>
  <si>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</si>
  <si>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</si>
  <si>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</si>
  <si>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</si>
  <si>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</si>
  <si>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</si>
  <si>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</si>
  <si>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</si>
  <si>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</si>
  <si>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</si>
  <si>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</si>
  <si>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</si>
  <si>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</si>
  <si>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</si>
  <si>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</si>
  <si>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</si>
  <si>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</si>
  <si>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</si>
  <si>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</si>
  <si>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</si>
  <si>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</si>
  <si>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</si>
  <si>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</si>
  <si>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</si>
  <si>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</si>
  <si>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</si>
  <si>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</si>
  <si>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</si>
  <si>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</si>
  <si>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</si>
  <si>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</si>
  <si>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</si>
  <si>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</si>
  <si>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</si>
  <si>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</si>
  <si>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</si>
  <si>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</si>
  <si>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</si>
  <si>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</si>
  <si>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</si>
  <si>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</si>
  <si>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</si>
  <si>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</si>
  <si>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</si>
  <si>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</si>
  <si>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</si>
  <si>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</si>
  <si>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</si>
  <si>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</si>
  <si>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</si>
  <si>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</si>
  <si>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</si>
  <si>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</si>
  <si>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</si>
  <si>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</si>
  <si>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</si>
  <si>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</si>
  <si>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</si>
  <si>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</si>
  <si>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</si>
  <si>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</si>
  <si>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</si>
  <si>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</si>
  <si>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</si>
  <si>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</si>
  <si>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</si>
  <si>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</si>
  <si>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</si>
  <si>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</si>
  <si>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</si>
  <si>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</si>
  <si>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</si>
  <si>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</si>
  <si>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</si>
  <si>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</si>
  <si>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</si>
  <si>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</si>
  <si>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</si>
  <si>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</si>
  <si>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</si>
  <si>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</si>
  <si>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</si>
  <si>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</si>
  <si>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</si>
  <si>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</si>
  <si>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</si>
  <si>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</si>
  <si>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</si>
  <si>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</si>
  <si>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</si>
  <si>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</si>
  <si>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</si>
  <si>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</si>
  <si>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</si>
  <si>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</si>
  <si>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</si>
  <si>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</si>
  <si>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</si>
  <si>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</si>
  <si>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</si>
  <si>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</si>
  <si>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</si>
  <si>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</si>
  <si>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</si>
  <si>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</si>
  <si>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</si>
  <si>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</si>
  <si>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</si>
  <si>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</si>
  <si>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</si>
  <si>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</si>
  <si>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</si>
  <si>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</si>
  <si>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</si>
  <si>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</si>
  <si>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</si>
  <si>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</si>
  <si>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</si>
  <si>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</si>
  <si>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</si>
  <si>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</si>
  <si>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</si>
  <si>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</si>
  <si>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</si>
  <si>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</si>
  <si>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</si>
  <si>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</si>
  <si>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</si>
  <si>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</si>
  <si>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</si>
  <si>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</si>
  <si>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</si>
  <si>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</si>
  <si>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</si>
  <si>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</si>
  <si>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</si>
  <si>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</si>
  <si>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</si>
  <si>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</si>
  <si>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</si>
  <si>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</si>
  <si>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</si>
  <si>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</si>
  <si>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</si>
  <si>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</si>
  <si>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</si>
  <si>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</si>
  <si>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</si>
  <si>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</si>
  <si>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</si>
  <si>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</si>
  <si>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</si>
  <si>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</si>
  <si>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</si>
  <si>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</si>
  <si>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</si>
  <si>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</si>
  <si>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</si>
  <si>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</si>
  <si>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</si>
  <si>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</si>
  <si>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</si>
  <si>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</si>
  <si>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</si>
  <si>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</si>
  <si>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</si>
  <si>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</si>
  <si>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</si>
  <si>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</si>
  <si>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</si>
  <si>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</si>
  <si>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</si>
  <si>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</si>
  <si>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</si>
  <si>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</si>
  <si>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</si>
  <si>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</si>
  <si>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</si>
  <si>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</si>
  <si>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</si>
  <si>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</si>
  <si>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</si>
  <si>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</si>
  <si>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</si>
  <si>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</si>
  <si>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</si>
  <si>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</si>
  <si>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</si>
  <si>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</si>
  <si>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</si>
  <si>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</si>
  <si>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</si>
  <si>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</si>
  <si>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</si>
  <si>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</si>
  <si>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</si>
  <si>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</si>
  <si>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</si>
  <si>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</si>
  <si>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</si>
  <si>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</si>
  <si>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</si>
  <si>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</si>
  <si>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</si>
  <si>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</si>
  <si>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</si>
  <si>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</si>
  <si>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</si>
  <si>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</si>
  <si>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</si>
  <si>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</si>
  <si>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</si>
  <si>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</si>
  <si>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</si>
  <si>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</si>
  <si>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</si>
  <si>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</si>
  <si>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</si>
  <si>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</si>
  <si>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</si>
  <si>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</si>
  <si>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</si>
  <si>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</si>
  <si>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</si>
  <si>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</si>
  <si>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</si>
  <si>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</si>
  <si>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</si>
  <si>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</si>
  <si>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</si>
  <si>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</si>
  <si>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</si>
  <si>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</si>
  <si>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</si>
  <si>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</si>
  <si>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</si>
  <si>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</si>
  <si>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</si>
  <si>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</si>
  <si>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</si>
  <si>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</si>
  <si>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</si>
  <si>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</si>
  <si>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</si>
  <si>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</si>
  <si>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</si>
  <si>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</si>
  <si>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</si>
  <si>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</si>
  <si>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</si>
  <si>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</si>
  <si>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</si>
  <si>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</si>
  <si>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</si>
  <si>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</si>
  <si>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</si>
  <si>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</si>
  <si>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</si>
  <si>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</si>
  <si>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</si>
  <si>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</si>
  <si>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</si>
  <si>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</si>
  <si>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</si>
  <si>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</si>
  <si>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</si>
  <si>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</si>
  <si>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</si>
  <si>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</si>
  <si>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</si>
  <si>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</si>
  <si>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</si>
  <si>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</si>
  <si>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</si>
  <si>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</si>
  <si>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</si>
  <si>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</si>
  <si>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</si>
  <si>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</si>
  <si>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</si>
  <si>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</si>
  <si>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</si>
  <si>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</si>
  <si>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</si>
  <si>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</si>
  <si>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</si>
  <si>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</si>
  <si>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</si>
  <si>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</si>
  <si>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</si>
  <si>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</si>
  <si>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</si>
  <si>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</si>
  <si>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</si>
  <si>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</si>
  <si>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</si>
  <si>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</si>
  <si>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</si>
  <si>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</si>
  <si>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</si>
  <si>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</si>
  <si>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</si>
  <si>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</si>
  <si>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</si>
  <si>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</si>
  <si>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</si>
  <si>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</si>
  <si>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</si>
  <si>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</si>
  <si>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</si>
  <si>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</si>
  <si>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</si>
  <si>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</si>
  <si>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</si>
  <si>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</si>
  <si>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</si>
  <si>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</si>
  <si>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</si>
  <si>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</si>
  <si>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</si>
  <si>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</si>
  <si>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</si>
  <si>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</si>
  <si>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</si>
  <si>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</si>
  <si>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</si>
  <si>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</si>
  <si>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</si>
  <si>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</si>
  <si>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</si>
  <si>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</si>
  <si>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</si>
  <si>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</si>
  <si>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</si>
  <si>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</si>
  <si>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</si>
  <si>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</si>
  <si>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</si>
  <si>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</si>
  <si>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</si>
  <si>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</si>
  <si>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</si>
  <si>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</si>
  <si>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</si>
  <si>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</si>
  <si>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</si>
  <si>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</si>
  <si>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</si>
  <si>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</si>
  <si>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</si>
  <si>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</si>
  <si>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</si>
  <si>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</si>
  <si>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</si>
  <si>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</si>
  <si>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</si>
  <si>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</si>
  <si>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</si>
  <si>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</si>
  <si>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</si>
  <si>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</si>
  <si>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</si>
  <si>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</si>
  <si>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</si>
  <si>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</si>
  <si>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</si>
  <si>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</si>
  <si>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</si>
  <si>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</si>
  <si>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</si>
  <si>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</si>
  <si>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</si>
  <si>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</si>
  <si>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</si>
  <si>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</si>
  <si>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</si>
  <si>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</si>
  <si>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</si>
  <si>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</si>
  <si>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</si>
  <si>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</si>
  <si>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</si>
  <si>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</si>
  <si>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</si>
  <si>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</si>
  <si>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</si>
  <si>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</si>
  <si>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</si>
  <si>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</si>
  <si>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</si>
  <si>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</si>
  <si>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</si>
  <si>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</si>
  <si>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</si>
  <si>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</si>
  <si>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</si>
  <si>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</si>
  <si>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</si>
  <si>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</si>
  <si>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</si>
  <si>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</si>
  <si>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</si>
  <si>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</si>
  <si>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</si>
  <si>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</si>
  <si>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</si>
  <si>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</si>
  <si>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</si>
  <si>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</si>
  <si>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</si>
  <si>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</si>
  <si>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</si>
  <si>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</si>
  <si>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</si>
  <si>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</si>
  <si>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</si>
  <si>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</si>
  <si>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</si>
  <si>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</si>
  <si>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</si>
  <si>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</si>
  <si>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</si>
  <si>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</si>
  <si>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</si>
  <si>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</si>
  <si>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</si>
  <si>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</si>
  <si>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</si>
  <si>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</si>
  <si>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</si>
  <si>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</si>
  <si>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</si>
  <si>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</si>
  <si>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</si>
  <si>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</si>
  <si>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</si>
  <si>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</si>
  <si>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</si>
  <si>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</si>
  <si>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</si>
  <si>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</si>
  <si>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</si>
  <si>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</si>
  <si>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</si>
  <si>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</si>
  <si>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</si>
  <si>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</si>
  <si>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</si>
  <si>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</si>
  <si>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</si>
  <si>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</si>
  <si>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</si>
  <si>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</si>
  <si>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</si>
  <si>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</si>
  <si>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</si>
  <si>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</si>
  <si>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</si>
  <si>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</si>
  <si>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</si>
  <si>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</si>
  <si>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</si>
  <si>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</si>
  <si>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</si>
  <si>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</si>
  <si>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</si>
  <si>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</si>
  <si>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</si>
  <si>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</si>
  <si>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</si>
  <si>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</si>
  <si>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</si>
  <si>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</si>
  <si>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</si>
  <si>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</si>
  <si>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</si>
  <si>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</si>
  <si>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</si>
  <si>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</si>
  <si>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</si>
  <si>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</si>
  <si>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</si>
  <si>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</si>
  <si>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</si>
  <si>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</si>
  <si>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</si>
  <si>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</si>
  <si>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</si>
  <si>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</si>
  <si>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</si>
  <si>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</si>
  <si>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</si>
  <si>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</si>
  <si>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</si>
  <si>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</si>
  <si>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</si>
  <si>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</si>
  <si>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</si>
  <si>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</si>
  <si>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</si>
  <si>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</si>
  <si>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</si>
  <si>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</si>
  <si>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</si>
  <si>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</si>
  <si>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</si>
  <si>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</si>
  <si>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</si>
  <si>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</si>
  <si>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</si>
  <si>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</si>
  <si>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</si>
  <si>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</si>
  <si>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</si>
  <si>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</si>
  <si>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</si>
  <si>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</si>
  <si>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</si>
  <si>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</si>
  <si>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</si>
  <si>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</si>
  <si>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</si>
  <si>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</si>
  <si>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</si>
  <si>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</si>
  <si>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</si>
  <si>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</si>
  <si>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</si>
  <si>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</si>
  <si>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</si>
  <si>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</si>
  <si>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</si>
  <si>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</si>
  <si>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</si>
  <si>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</si>
  <si>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</si>
  <si>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</si>
  <si>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</si>
  <si>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</si>
  <si>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</si>
  <si>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</si>
  <si>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</si>
  <si>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</si>
  <si>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</si>
  <si>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</si>
  <si>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</si>
  <si>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</si>
  <si>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</si>
  <si>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</si>
  <si>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</si>
  <si>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</si>
  <si>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</si>
  <si>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</si>
  <si>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</si>
  <si>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</si>
  <si>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</si>
  <si>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</si>
  <si>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</si>
  <si>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</si>
  <si>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</si>
  <si>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</si>
  <si>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</si>
  <si>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</si>
  <si>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</si>
  <si>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</si>
  <si>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</si>
  <si>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</si>
  <si>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</si>
  <si>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</si>
  <si>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</si>
  <si>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</si>
  <si>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</si>
  <si>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</si>
  <si>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</si>
  <si>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</si>
  <si>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</si>
  <si>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</si>
  <si>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</si>
  <si>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</si>
  <si>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</si>
  <si>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</si>
  <si>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</si>
  <si>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</si>
  <si>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</si>
  <si>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</si>
  <si>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</si>
  <si>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</si>
  <si>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</si>
  <si>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</si>
  <si>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</si>
  <si>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</si>
  <si>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</si>
  <si>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</si>
  <si>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</si>
  <si>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</si>
  <si>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</si>
  <si>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</si>
  <si>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</si>
  <si>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</si>
  <si>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</si>
  <si>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</si>
  <si>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</si>
  <si>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</si>
  <si>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</si>
  <si>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</si>
  <si>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</si>
  <si>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</si>
  <si>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</si>
  <si>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</si>
  <si>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</si>
  <si>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</si>
  <si>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</si>
  <si>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</si>
  <si>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</si>
  <si>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</si>
  <si>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</si>
  <si>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</si>
  <si>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</si>
  <si>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</si>
  <si>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</si>
  <si>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</si>
  <si>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</si>
  <si>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</si>
  <si>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</si>
  <si>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</si>
  <si>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</si>
  <si>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</si>
  <si>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</si>
  <si>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</si>
  <si>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</si>
  <si>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</si>
  <si>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</si>
  <si>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</si>
  <si>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</si>
  <si>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</si>
  <si>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</si>
  <si>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</si>
  <si>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</si>
  <si>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</si>
  <si>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</si>
  <si>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</si>
  <si>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</si>
  <si>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</si>
  <si>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</si>
  <si>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</si>
  <si>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</si>
  <si>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</si>
  <si>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</si>
  <si>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</si>
  <si>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</si>
  <si>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</si>
  <si>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</si>
  <si>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</si>
  <si>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</si>
  <si>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</si>
  <si>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</si>
  <si>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</si>
  <si>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</si>
  <si>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</si>
  <si>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</si>
  <si>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</si>
  <si>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</si>
  <si>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</si>
  <si>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</si>
  <si>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</si>
  <si>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</si>
  <si>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</si>
  <si>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</si>
  <si>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</si>
  <si>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</si>
  <si>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</si>
  <si>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</si>
  <si>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</si>
  <si>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</si>
  <si>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</si>
  <si>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</si>
  <si>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</si>
  <si>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</si>
  <si>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</si>
  <si>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</si>
  <si>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</si>
  <si>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</si>
  <si>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</si>
  <si>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</si>
  <si>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</si>
  <si>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</si>
  <si>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</si>
  <si>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</si>
  <si>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</si>
  <si>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</si>
  <si>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</si>
  <si>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</si>
  <si>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</si>
  <si>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</si>
  <si>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</si>
  <si>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</si>
  <si>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</si>
  <si>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</si>
  <si>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</si>
  <si>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</si>
  <si>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</si>
  <si>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</si>
  <si>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</si>
  <si>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</si>
  <si>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</si>
  <si>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</si>
  <si>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</si>
  <si>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</si>
  <si>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</si>
  <si>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</si>
  <si>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</si>
  <si>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</si>
  <si>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</si>
  <si>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</si>
  <si>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</si>
  <si>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</si>
  <si>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</si>
  <si>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</si>
  <si>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</si>
  <si>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</si>
  <si>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</si>
  <si>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</si>
  <si>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</si>
  <si>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</si>
  <si>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</si>
  <si>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</si>
  <si>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</si>
  <si>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</si>
  <si>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</si>
  <si>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</si>
  <si>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</si>
  <si>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</si>
  <si>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</si>
  <si>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</si>
  <si>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</si>
  <si>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</si>
  <si>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</si>
  <si>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</si>
  <si>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</si>
  <si>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</si>
  <si>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</si>
  <si>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</si>
  <si>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</si>
  <si>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</si>
  <si>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</si>
  <si>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</si>
  <si>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</si>
  <si>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</si>
  <si>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</si>
  <si>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</si>
  <si>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</si>
  <si>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</si>
  <si>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</si>
  <si>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</si>
  <si>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</si>
  <si>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</si>
  <si>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</si>
  <si>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</si>
  <si>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</si>
  <si>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</si>
  <si>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</si>
  <si>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</si>
  <si>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</si>
  <si>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</si>
  <si>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</si>
  <si>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</si>
  <si>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</si>
  <si>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</si>
  <si>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</si>
  <si>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</si>
  <si>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</si>
  <si>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</si>
  <si>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</si>
  <si>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</si>
  <si>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</si>
  <si>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</si>
  <si>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</si>
  <si>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</si>
  <si>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</si>
  <si>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</si>
  <si>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</si>
  <si>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</si>
  <si>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</si>
  <si>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</si>
  <si>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</si>
  <si>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</si>
  <si>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</si>
  <si>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</si>
  <si>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</si>
  <si>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</si>
  <si>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</si>
  <si>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</si>
  <si>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</si>
  <si>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</si>
  <si>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</si>
  <si>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</si>
  <si>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</si>
  <si>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</si>
  <si>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</si>
  <si>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</si>
  <si>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</si>
  <si>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</si>
  <si>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</si>
  <si>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</si>
  <si>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</si>
  <si>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</si>
  <si>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</si>
  <si>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</si>
  <si>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</si>
  <si>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</si>
  <si>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</si>
  <si>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</si>
  <si>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</si>
  <si>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</si>
  <si>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</si>
  <si>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</si>
  <si>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</si>
  <si>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</si>
  <si>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</si>
  <si>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</si>
  <si>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</si>
  <si>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</si>
  <si>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</si>
  <si>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</si>
  <si>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</si>
  <si>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</si>
  <si>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</si>
  <si>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</si>
  <si>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</si>
  <si>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</si>
  <si>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</si>
  <si>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</si>
  <si>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</si>
  <si>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</si>
  <si>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</si>
  <si>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</si>
  <si>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</si>
  <si>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</si>
  <si>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</si>
  <si>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</si>
  <si>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</si>
  <si>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</si>
  <si>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</si>
  <si>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</si>
  <si>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</si>
  <si>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</si>
  <si>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</si>
  <si>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</si>
  <si>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</si>
  <si>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</si>
  <si>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</si>
  <si>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</si>
  <si>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</si>
  <si>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</si>
  <si>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</si>
  <si>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</si>
  <si>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</si>
  <si>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</si>
  <si>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</si>
  <si>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</si>
  <si>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</si>
  <si>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</si>
  <si>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</si>
  <si>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</si>
  <si>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</si>
  <si>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</si>
  <si>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</si>
  <si>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</si>
  <si>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</si>
  <si>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</si>
  <si>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</si>
  <si>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</si>
  <si>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</si>
  <si>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</si>
  <si>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</si>
  <si>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</si>
  <si>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</si>
  <si>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</si>
  <si>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</si>
  <si>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</si>
  <si>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</si>
  <si>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</si>
  <si>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</si>
  <si>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</si>
  <si>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</si>
  <si>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</si>
  <si>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</si>
  <si>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</si>
  <si>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</si>
  <si>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</si>
  <si>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</si>
  <si>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</si>
  <si>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</si>
  <si>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</si>
  <si>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</si>
  <si>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</si>
  <si>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</si>
  <si>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</si>
  <si>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</si>
  <si>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</si>
  <si>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</si>
  <si>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</si>
  <si>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</si>
  <si>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</si>
  <si>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</si>
  <si>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</si>
  <si>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</si>
  <si>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</si>
  <si>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</si>
  <si>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</si>
  <si>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</si>
  <si>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</si>
  <si>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</si>
  <si>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</si>
  <si>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</si>
  <si>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</si>
  <si>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</si>
  <si>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</si>
  <si>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</si>
  <si>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</si>
  <si>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</si>
  <si>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</si>
  <si>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</si>
  <si>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</si>
  <si>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</si>
  <si>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</si>
  <si>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</si>
  <si>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</si>
  <si>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</si>
  <si>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</si>
  <si>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</si>
  <si>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</si>
  <si>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</si>
  <si>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</si>
  <si>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</si>
  <si>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</si>
  <si>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</si>
  <si>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</si>
  <si>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</si>
  <si>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</si>
  <si>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</si>
  <si>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</si>
  <si>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</si>
  <si>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</si>
  <si>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</si>
  <si>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</si>
  <si>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</si>
  <si>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</si>
  <si>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</si>
  <si>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</si>
  <si>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</si>
  <si>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</si>
  <si>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</si>
  <si>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</si>
  <si>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</si>
  <si>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</si>
  <si>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</si>
  <si>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</si>
  <si>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</si>
  <si>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</si>
  <si>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</si>
  <si>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</si>
  <si>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</si>
  <si>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</si>
  <si>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</si>
  <si>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</si>
  <si>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</si>
  <si>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</si>
  <si>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</si>
  <si>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</si>
  <si>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</si>
  <si>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</si>
  <si>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</si>
  <si>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</si>
  <si>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</si>
  <si>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</si>
  <si>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</si>
  <si>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</si>
  <si>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</si>
  <si>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</si>
  <si>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</si>
  <si>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</si>
  <si>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</si>
  <si>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</si>
  <si>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</si>
  <si>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</si>
  <si>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</si>
  <si>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</si>
  <si>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</si>
  <si>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</si>
  <si>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</si>
  <si>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</si>
  <si>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</si>
  <si>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</si>
  <si>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</si>
  <si>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</si>
  <si>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</si>
  <si>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</si>
  <si>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</si>
  <si>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</si>
  <si>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</si>
  <si>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</si>
  <si>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</si>
  <si>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</si>
  <si>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</si>
  <si>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</si>
  <si>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</si>
  <si>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</si>
  <si>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</si>
  <si>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</si>
  <si>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</si>
  <si>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</si>
  <si>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</si>
  <si>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</si>
  <si>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</si>
  <si>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</si>
  <si>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</si>
  <si>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</si>
  <si>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</si>
  <si>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</si>
  <si>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</si>
  <si>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</si>
  <si>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</si>
  <si>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</si>
  <si>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</si>
  <si>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</si>
  <si>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</si>
  <si>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</si>
  <si>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</si>
  <si>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</si>
  <si>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</si>
  <si>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</si>
  <si>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</si>
  <si>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</si>
  <si>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</si>
  <si>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</si>
  <si>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</si>
  <si>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</si>
  <si>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</si>
  <si>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</si>
  <si>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</si>
  <si>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</si>
  <si>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</si>
  <si>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</si>
  <si>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</si>
  <si>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</si>
  <si>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</si>
  <si>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</si>
  <si>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</si>
  <si>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</si>
  <si>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</si>
  <si>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</si>
  <si>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</si>
  <si>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</si>
  <si>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</si>
  <si>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</si>
  <si>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</si>
  <si>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</si>
  <si>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</si>
  <si>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</si>
  <si>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</si>
  <si>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</si>
  <si>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</si>
  <si>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</si>
  <si>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</si>
  <si>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</si>
  <si>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</si>
  <si>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</si>
  <si>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</si>
  <si>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</si>
  <si>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</si>
  <si>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</si>
  <si>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</si>
  <si>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</si>
  <si>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</si>
  <si>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</si>
  <si>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</si>
  <si>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</si>
  <si>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</si>
  <si>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</si>
  <si>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</si>
  <si>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</si>
  <si>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</si>
  <si>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</si>
  <si>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</si>
  <si>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</si>
  <si>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</si>
  <si>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</si>
  <si>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</si>
  <si>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</si>
  <si>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</si>
  <si>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</si>
  <si>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</si>
  <si>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</si>
  <si>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</si>
  <si>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</si>
  <si>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</si>
  <si>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</si>
  <si>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</si>
  <si>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</si>
  <si>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</si>
  <si>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</si>
  <si>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</si>
  <si>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</si>
  <si>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</si>
  <si>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</si>
  <si>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</si>
  <si>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</si>
  <si>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</si>
  <si>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</si>
  <si>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</si>
  <si>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</si>
  <si>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</si>
  <si>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</si>
  <si>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</si>
  <si>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</si>
  <si>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</si>
  <si>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</si>
  <si>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</si>
  <si>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</si>
  <si>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</si>
  <si>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</si>
  <si>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</si>
  <si>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</si>
  <si>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</si>
  <si>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</si>
  <si>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</si>
  <si>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</si>
  <si>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</si>
  <si>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</si>
  <si>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</si>
  <si>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</si>
  <si>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</si>
  <si>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</si>
  <si>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</si>
  <si>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</si>
  <si>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</si>
  <si>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</si>
  <si>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</si>
  <si>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</si>
  <si>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</si>
  <si>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</si>
  <si>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</si>
  <si>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</si>
  <si>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</si>
  <si>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</si>
  <si>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</si>
  <si>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</si>
  <si>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</si>
  <si>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</si>
  <si>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</si>
  <si>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</si>
  <si>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</si>
  <si>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</si>
  <si>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</si>
  <si>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</si>
  <si>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</si>
  <si>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</si>
  <si>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</si>
  <si>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</si>
  <si>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</si>
  <si>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</si>
  <si>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</si>
  <si>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</si>
  <si>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</si>
  <si>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</si>
  <si>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</si>
  <si>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</si>
  <si>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</si>
  <si>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</si>
  <si>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</si>
  <si>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</si>
  <si>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</si>
  <si>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</si>
  <si>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</si>
  <si>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</si>
  <si>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</si>
  <si>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</si>
  <si>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</si>
  <si>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</si>
  <si>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</si>
  <si>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</si>
  <si>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</si>
  <si>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</si>
  <si>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</si>
  <si>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</si>
  <si>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</si>
  <si>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</si>
  <si>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</si>
  <si>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</si>
  <si>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</si>
  <si>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</si>
  <si>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</si>
  <si>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</si>
  <si>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</si>
  <si>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</si>
  <si>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</si>
  <si>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</si>
  <si>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</si>
  <si>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</si>
  <si>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</si>
  <si>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</si>
  <si>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</si>
  <si>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</si>
  <si>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</si>
  <si>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</si>
  <si>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</si>
  <si>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</si>
  <si>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</si>
  <si>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</si>
  <si>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</si>
  <si>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</si>
  <si>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</si>
  <si>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</si>
  <si>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</si>
  <si>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</si>
  <si>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</si>
  <si>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</si>
  <si>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</si>
  <si>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</si>
  <si>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</si>
  <si>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</si>
  <si>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</si>
  <si>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</si>
  <si>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</si>
  <si>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</si>
  <si>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</si>
  <si>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</si>
  <si>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</si>
  <si>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</si>
  <si>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</si>
  <si>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</si>
  <si>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</si>
  <si>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</si>
  <si>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</si>
  <si>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</si>
  <si>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</si>
  <si>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</si>
  <si>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</si>
  <si>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</si>
  <si>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</si>
  <si>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</si>
  <si>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</si>
  <si>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</si>
  <si>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</si>
  <si>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</si>
  <si>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</si>
  <si>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</si>
  <si>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</si>
  <si>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</si>
  <si>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</si>
  <si>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</si>
  <si>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</si>
  <si>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</si>
  <si>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</si>
  <si>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</si>
  <si>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</si>
  <si>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</si>
  <si>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</si>
  <si>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</si>
  <si>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</si>
  <si>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</si>
  <si>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</si>
  <si>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</si>
  <si>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</si>
  <si>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</si>
  <si>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</si>
  <si>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</si>
  <si>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</si>
  <si>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</si>
  <si>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</si>
  <si>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</si>
  <si>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</si>
  <si>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</si>
  <si>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</si>
  <si>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</si>
  <si>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</si>
  <si>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</si>
  <si>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</si>
  <si>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</si>
  <si>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</si>
  <si>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</si>
  <si>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</si>
  <si>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</si>
  <si>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</si>
  <si>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</si>
  <si>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</si>
  <si>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</si>
  <si>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</si>
  <si>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</si>
  <si>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</si>
  <si>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</si>
  <si>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</si>
  <si>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</si>
  <si>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</si>
  <si>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</si>
  <si>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</si>
  <si>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</si>
  <si>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</si>
  <si>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</si>
  <si>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</si>
  <si>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</si>
  <si>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</si>
  <si>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</si>
  <si>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</si>
  <si>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</si>
  <si>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</si>
  <si>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</si>
  <si>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</si>
  <si>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</si>
  <si>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</si>
  <si>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</si>
  <si>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</si>
  <si>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</si>
  <si>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</si>
  <si>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</si>
  <si>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</si>
  <si>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</si>
  <si>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</si>
  <si>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</si>
  <si>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</si>
  <si>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</si>
  <si>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</si>
  <si>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</si>
  <si>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</si>
  <si>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</si>
  <si>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</si>
  <si>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</si>
  <si>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</si>
  <si>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</si>
  <si>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</si>
  <si>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</si>
  <si>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</si>
  <si>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</si>
  <si>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</si>
  <si>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</si>
  <si>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</si>
  <si>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</si>
  <si>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</si>
  <si>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</si>
  <si>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</si>
  <si>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</si>
  <si>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</si>
  <si>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</si>
  <si>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</si>
  <si>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</si>
  <si>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</si>
  <si>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</si>
  <si>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</si>
  <si>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</si>
  <si>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</si>
  <si>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</si>
  <si>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</si>
  <si>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</si>
  <si>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</si>
  <si>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</si>
  <si>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</si>
  <si>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</si>
  <si>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</si>
  <si>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</si>
  <si>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</si>
  <si>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</si>
  <si>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</si>
  <si>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</si>
  <si>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</si>
  <si>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</si>
  <si>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</si>
  <si>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</si>
  <si>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</si>
  <si>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</si>
  <si>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</si>
  <si>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</si>
  <si>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</si>
  <si>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</si>
  <si>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</si>
  <si>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</si>
  <si>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</si>
  <si>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</si>
  <si>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</si>
  <si>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</si>
  <si>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</si>
  <si>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</si>
  <si>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</si>
  <si>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</si>
  <si>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</si>
  <si>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</si>
  <si>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</si>
  <si>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</si>
  <si>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</si>
  <si>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</si>
  <si>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</si>
  <si>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</si>
  <si>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</si>
  <si>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</si>
  <si>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</si>
  <si>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</si>
  <si>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</si>
  <si>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</si>
  <si>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</si>
  <si>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</si>
  <si>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</si>
  <si>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</si>
  <si>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</si>
  <si>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</si>
  <si>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</si>
  <si>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</si>
  <si>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</si>
  <si>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</si>
  <si>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</si>
  <si>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</si>
  <si>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</si>
  <si>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</si>
  <si>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</si>
  <si>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</si>
  <si>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</si>
  <si>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</si>
  <si>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</si>
  <si>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</si>
  <si>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</si>
  <si>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</si>
  <si>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</si>
  <si>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</si>
  <si>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</si>
  <si>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</si>
  <si>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</si>
  <si>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</si>
  <si>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</si>
  <si>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</si>
  <si>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</si>
  <si>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</si>
  <si>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</si>
  <si>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</si>
  <si>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</si>
  <si>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</si>
  <si>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</si>
  <si>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</si>
  <si>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</si>
  <si>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</si>
  <si>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</si>
  <si>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</si>
  <si>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</si>
  <si>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</si>
  <si>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</si>
  <si>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</si>
  <si>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</si>
  <si>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</si>
  <si>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</si>
  <si>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</si>
  <si>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</si>
  <si>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</si>
  <si>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</si>
  <si>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</si>
  <si>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</si>
  <si>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</si>
  <si>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</si>
  <si>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</si>
  <si>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</si>
  <si>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</si>
  <si>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</si>
  <si>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</si>
  <si>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</si>
  <si>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</si>
  <si>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</si>
  <si>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</si>
  <si>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</si>
  <si>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</si>
  <si>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</si>
  <si>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</si>
  <si>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</si>
  <si>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</si>
  <si>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</si>
  <si>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</si>
  <si>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</si>
  <si>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</si>
  <si>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</si>
  <si>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</si>
  <si>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</si>
  <si>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</si>
  <si>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</si>
  <si>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</si>
  <si>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</si>
  <si>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</si>
  <si>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</si>
  <si>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</si>
  <si>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</si>
  <si>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</si>
  <si>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</si>
  <si>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</si>
  <si>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</si>
  <si>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</si>
  <si>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</si>
  <si>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</si>
  <si>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</si>
  <si>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</si>
  <si>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</si>
  <si>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</si>
  <si>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</si>
  <si>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</si>
  <si>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</si>
  <si>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</si>
  <si>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</si>
  <si>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</si>
  <si>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</si>
  <si>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</si>
  <si>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</si>
  <si>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</si>
  <si>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</si>
  <si>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</si>
  <si>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</si>
  <si>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</si>
  <si>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</si>
  <si>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</si>
  <si>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</si>
  <si>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</si>
  <si>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</si>
  <si>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</si>
  <si>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</si>
  <si>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</si>
  <si>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</si>
  <si>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</si>
  <si>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</si>
  <si>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</si>
  <si>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</si>
  <si>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</si>
  <si>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</si>
  <si>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</si>
  <si>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</si>
  <si>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</si>
  <si>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</si>
  <si>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</si>
  <si>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</si>
  <si>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</si>
  <si>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</si>
  <si>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</si>
  <si>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</si>
  <si>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</si>
  <si>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</si>
  <si>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</si>
  <si>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</si>
  <si>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</si>
  <si>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</si>
  <si>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</si>
  <si>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</si>
  <si>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</si>
  <si>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</si>
  <si>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</si>
  <si>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</si>
  <si>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</si>
  <si>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</si>
  <si>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</si>
  <si>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</si>
  <si>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</si>
  <si>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</si>
  <si>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</si>
  <si>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</si>
  <si>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</si>
  <si>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</si>
  <si>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</si>
  <si>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</si>
  <si>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</si>
  <si>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</si>
  <si>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</si>
  <si>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</si>
  <si>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</si>
  <si>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</si>
  <si>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</si>
  <si>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</si>
  <si>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</si>
  <si>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</si>
  <si>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</si>
  <si>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</si>
  <si>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</si>
  <si>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</si>
  <si>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</si>
  <si>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</si>
  <si>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</si>
  <si>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</si>
  <si>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</si>
  <si>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</si>
  <si>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</si>
  <si>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</si>
  <si>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</si>
  <si>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</si>
  <si>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</si>
  <si>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</si>
  <si>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</si>
  <si>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</si>
  <si>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</si>
  <si>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</si>
  <si>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</si>
  <si>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</si>
  <si>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</si>
  <si>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</si>
  <si>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</si>
  <si>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</si>
  <si>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</si>
  <si>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</si>
  <si>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</si>
  <si>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</si>
  <si>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</si>
  <si>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</si>
  <si>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</si>
  <si>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</si>
  <si>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</si>
  <si>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</si>
  <si>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</si>
  <si>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</si>
  <si>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</si>
  <si>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</si>
  <si>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</si>
  <si>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</si>
  <si>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</si>
  <si>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</si>
  <si>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</si>
  <si>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</si>
  <si>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</si>
  <si>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</si>
  <si>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</si>
  <si>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</si>
  <si>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</si>
  <si>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</si>
  <si>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</si>
  <si>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</si>
  <si>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</si>
  <si>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</si>
  <si>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</si>
  <si>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</si>
  <si>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</si>
  <si>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</si>
  <si>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</si>
  <si>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</si>
  <si>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</si>
  <si>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</si>
  <si>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</si>
  <si>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</si>
  <si>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</si>
  <si>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</si>
  <si>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</si>
  <si>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</si>
  <si>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</si>
  <si>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</si>
  <si>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</si>
  <si>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</si>
  <si>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</si>
  <si>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</si>
  <si>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</si>
  <si>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</si>
  <si>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</si>
  <si>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</si>
  <si>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</si>
  <si>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</si>
  <si>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</si>
  <si>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</si>
  <si>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</si>
  <si>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</si>
  <si>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</si>
  <si>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</si>
  <si>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</si>
  <si>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</si>
  <si>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</si>
  <si>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</si>
  <si>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</si>
  <si>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</si>
  <si>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</si>
  <si>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</si>
  <si>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</si>
  <si>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</si>
  <si>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</si>
  <si>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</si>
  <si>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</si>
  <si>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</si>
  <si>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</si>
  <si>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</si>
  <si>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</si>
  <si>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</si>
  <si>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</si>
  <si>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</si>
  <si>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</si>
  <si>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</si>
  <si>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</si>
  <si>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</si>
  <si>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</si>
  <si>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</si>
  <si>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</si>
  <si>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</si>
  <si>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</si>
  <si>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</si>
  <si>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</si>
  <si>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</si>
  <si>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</si>
  <si>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</si>
  <si>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</si>
  <si>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</si>
  <si>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</si>
  <si>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</si>
  <si>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</si>
  <si>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</si>
  <si>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</si>
  <si>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</si>
  <si>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</si>
  <si>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</si>
  <si>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</si>
  <si>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</si>
  <si>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</si>
  <si>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</si>
  <si>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</si>
  <si>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</si>
  <si>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</si>
  <si>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</si>
  <si>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</si>
  <si>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</si>
  <si>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</si>
  <si>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</si>
  <si>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</si>
  <si>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</si>
  <si>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</si>
  <si>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</si>
  <si>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</si>
  <si>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</si>
  <si>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</si>
  <si>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</si>
  <si>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</si>
  <si>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</si>
  <si>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</si>
  <si>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</si>
  <si>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</si>
  <si>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</si>
  <si>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</si>
  <si>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</si>
  <si>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</si>
  <si>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</si>
  <si>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</si>
  <si>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</si>
  <si>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</si>
  <si>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</si>
  <si>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</si>
  <si>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</si>
  <si>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</si>
  <si>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</si>
  <si>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</si>
  <si>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</si>
  <si>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</si>
  <si>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</si>
  <si>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</si>
  <si>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</si>
  <si>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</si>
  <si>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</si>
  <si>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</si>
  <si>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</si>
  <si>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</si>
  <si>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</si>
  <si>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</si>
  <si>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</si>
  <si>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</si>
  <si>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</si>
  <si>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</si>
  <si>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</si>
  <si>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</si>
  <si>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</si>
  <si>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</si>
  <si>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</si>
  <si>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</si>
  <si>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</si>
  <si>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</si>
  <si>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</si>
  <si>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</si>
  <si>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</si>
  <si>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</si>
  <si>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</si>
  <si>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</si>
  <si>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</si>
  <si>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</si>
  <si>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</si>
  <si>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</si>
  <si>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</si>
  <si>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</si>
  <si>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</si>
  <si>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</si>
  <si>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</si>
  <si>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</si>
  <si>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</si>
  <si>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</si>
  <si>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</si>
  <si>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</si>
  <si>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</si>
  <si>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</si>
  <si>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</si>
  <si>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</si>
  <si>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</si>
  <si>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</si>
  <si>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</si>
  <si>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</si>
  <si>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</si>
  <si>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</si>
  <si>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</si>
  <si>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</si>
  <si>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</si>
  <si>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</si>
  <si>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</si>
  <si>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</si>
  <si>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</si>
  <si>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</si>
  <si>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</si>
  <si>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</si>
  <si>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</si>
  <si>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</si>
  <si>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</si>
  <si>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</si>
  <si>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</si>
  <si>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</si>
  <si>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</si>
  <si>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</si>
  <si>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</si>
  <si>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</si>
  <si>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</si>
  <si>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</si>
  <si>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</si>
  <si>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</si>
  <si>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</si>
  <si>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</si>
  <si>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</si>
  <si>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</si>
  <si>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</si>
  <si>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</si>
  <si>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</si>
  <si>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</si>
  <si>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</si>
  <si>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</si>
  <si>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</si>
  <si>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</si>
  <si>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</si>
  <si>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</si>
  <si>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</si>
  <si>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</si>
  <si>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</si>
  <si>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</si>
  <si>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</si>
  <si>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</si>
  <si>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</si>
  <si>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</si>
  <si>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</si>
  <si>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</si>
  <si>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</si>
  <si>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</si>
  <si>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</si>
  <si>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</si>
  <si>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</si>
  <si>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</si>
  <si>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</si>
  <si>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</si>
  <si>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</si>
  <si>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</si>
  <si>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</si>
  <si>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</si>
  <si>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</si>
  <si>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</si>
  <si>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</si>
  <si>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</si>
  <si>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</si>
  <si>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</si>
  <si>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</si>
  <si>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</si>
  <si>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</si>
  <si>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</si>
  <si>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</si>
  <si>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</si>
  <si>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</si>
  <si>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</si>
  <si>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</si>
  <si>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</si>
  <si>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</si>
  <si>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</si>
  <si>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</si>
  <si>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</si>
  <si>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</si>
  <si>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</si>
  <si>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</si>
  <si>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</si>
  <si>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</si>
  <si>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</si>
  <si>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</si>
  <si>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</si>
  <si>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</si>
  <si>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</si>
  <si>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</si>
  <si>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</si>
  <si>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</si>
  <si>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</si>
  <si>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</si>
  <si>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</si>
  <si>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</si>
  <si>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</si>
  <si>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</si>
  <si>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</si>
  <si>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</si>
  <si>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</si>
  <si>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</si>
  <si>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</si>
  <si>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</si>
  <si>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</si>
  <si>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</si>
  <si>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</si>
  <si>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</si>
  <si>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</si>
  <si>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</si>
  <si>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</si>
  <si>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</si>
  <si>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</si>
  <si>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</si>
  <si>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</si>
  <si>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</si>
  <si>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</si>
  <si>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</si>
  <si>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</si>
  <si>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</si>
  <si>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</si>
  <si>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</si>
  <si>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</si>
  <si>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</si>
  <si>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</si>
  <si>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</si>
  <si>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</si>
  <si>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</si>
  <si>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</si>
  <si>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</si>
  <si>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</si>
  <si>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</si>
  <si>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</si>
  <si>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</si>
  <si>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</si>
  <si>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</si>
  <si>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</si>
  <si>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</si>
  <si>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</si>
  <si>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</si>
  <si>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</si>
  <si>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</si>
  <si>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</si>
  <si>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</si>
  <si>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</si>
  <si>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</si>
  <si>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</si>
  <si>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</si>
  <si>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</si>
  <si>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</si>
  <si>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</si>
  <si>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</si>
  <si>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</si>
  <si>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</si>
  <si>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</si>
  <si>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</si>
  <si>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</si>
  <si>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</si>
  <si>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</si>
  <si>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</si>
  <si>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</si>
  <si>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</si>
  <si>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</si>
  <si>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</si>
  <si>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</si>
  <si>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</si>
  <si>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</si>
  <si>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</si>
  <si>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</si>
  <si>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</si>
  <si>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</si>
  <si>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</si>
  <si>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</si>
  <si>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</si>
  <si>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</si>
  <si>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</si>
  <si>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</si>
  <si>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</si>
  <si>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</si>
  <si>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</si>
  <si>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</si>
  <si>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</si>
  <si>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</si>
  <si>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</si>
  <si>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</si>
  <si>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</si>
  <si>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</si>
  <si>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</si>
  <si>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</si>
  <si>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</si>
  <si>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</si>
  <si>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</si>
  <si>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</si>
  <si>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</si>
  <si>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</si>
  <si>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</si>
  <si>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</si>
  <si>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</si>
  <si>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</si>
  <si>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</si>
  <si>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</si>
  <si>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</si>
  <si>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</si>
  <si>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</si>
  <si>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</si>
  <si>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</si>
  <si>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</si>
  <si>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</si>
  <si>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</si>
  <si>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</si>
  <si>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</si>
  <si>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</si>
  <si>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</si>
  <si>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</si>
  <si>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</si>
  <si>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</si>
  <si>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</si>
  <si>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</si>
  <si>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</si>
  <si>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</si>
  <si>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</si>
  <si>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</si>
  <si>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</si>
  <si>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</si>
  <si>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</si>
  <si>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</si>
  <si>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</si>
  <si>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</si>
  <si>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</si>
  <si>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</si>
  <si>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</si>
  <si>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</si>
  <si>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</si>
  <si>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</si>
  <si>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</si>
  <si>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</si>
  <si>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</si>
  <si>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</si>
  <si>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</si>
  <si>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</si>
  <si>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</si>
  <si>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</si>
  <si>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</si>
  <si>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</si>
  <si>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</si>
  <si>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</si>
  <si>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</si>
  <si>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</si>
  <si>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</si>
  <si>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</si>
  <si>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</si>
  <si>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</si>
  <si>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</si>
  <si>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</si>
  <si>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</si>
  <si>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</si>
  <si>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</si>
  <si>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</si>
  <si>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</si>
  <si>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</si>
  <si>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</si>
  <si>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</si>
  <si>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</si>
  <si>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</si>
  <si>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</si>
  <si>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</si>
  <si>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</si>
  <si>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</si>
  <si>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</si>
  <si>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</si>
  <si>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</si>
  <si>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</si>
  <si>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</si>
  <si>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</si>
  <si>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</si>
  <si>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</si>
  <si>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</si>
  <si>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</si>
  <si>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</si>
  <si>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</si>
  <si>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</si>
  <si>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</si>
  <si>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</si>
  <si>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</si>
  <si>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</si>
  <si>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</si>
  <si>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</si>
  <si>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</si>
  <si>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</si>
  <si>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</si>
  <si>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</si>
  <si>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</si>
  <si>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</si>
  <si>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</si>
  <si>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</si>
  <si>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</si>
  <si>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</si>
  <si>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</si>
  <si>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</si>
  <si>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</si>
  <si>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</si>
  <si>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</si>
  <si>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</si>
  <si>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</si>
  <si>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</si>
  <si>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</si>
  <si>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</si>
  <si>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</si>
  <si>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</si>
  <si>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</si>
  <si>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</si>
  <si>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</si>
  <si>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</si>
  <si>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</si>
  <si>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</si>
  <si>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</si>
  <si>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</si>
  <si>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</si>
  <si>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</si>
  <si>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</si>
  <si>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</si>
  <si>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</si>
  <si>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</si>
  <si>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</si>
  <si>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</si>
  <si>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</si>
  <si>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</si>
  <si>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</si>
  <si>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</si>
  <si>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</si>
  <si>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</si>
  <si>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</si>
  <si>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</si>
  <si>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</si>
  <si>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</si>
  <si>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</si>
  <si>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</si>
  <si>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</si>
  <si>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</si>
  <si>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</si>
  <si>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</si>
  <si>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</si>
  <si>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</si>
  <si>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</si>
  <si>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</si>
  <si>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</si>
  <si>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</si>
  <si>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</si>
  <si>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</si>
  <si>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</si>
  <si>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</si>
  <si>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</si>
  <si>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</si>
  <si>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</si>
  <si>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</si>
  <si>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</si>
  <si>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</si>
  <si>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</si>
  <si>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</si>
  <si>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</si>
  <si>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</si>
  <si>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</si>
  <si>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</si>
  <si>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</si>
  <si>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</si>
  <si>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</si>
  <si>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</si>
  <si>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</si>
  <si>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</si>
  <si>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</si>
  <si>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</si>
  <si>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</si>
  <si>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</si>
  <si>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</si>
  <si>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</si>
  <si>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</si>
  <si>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</si>
  <si>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</si>
  <si>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</si>
  <si>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</si>
  <si>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</si>
  <si>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</si>
  <si>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</si>
  <si>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</si>
  <si>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</si>
  <si>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</si>
  <si>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</si>
  <si>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</si>
  <si>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</si>
  <si>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</si>
  <si>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</si>
  <si>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</si>
  <si>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</si>
  <si>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</si>
  <si>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</si>
  <si>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</si>
  <si>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</si>
  <si>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</si>
  <si>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</si>
  <si>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</si>
  <si>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</si>
  <si>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</si>
  <si>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</si>
  <si>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</si>
  <si>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</si>
  <si>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</si>
  <si>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</si>
  <si>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</si>
  <si>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</si>
  <si>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</si>
  <si>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</si>
  <si>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</si>
  <si>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</si>
  <si>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</si>
  <si>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</si>
  <si>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</si>
  <si>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</si>
  <si>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</si>
  <si>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</si>
  <si>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</si>
  <si>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</si>
  <si>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</si>
  <si>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</si>
  <si>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</si>
  <si>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</si>
  <si>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</si>
  <si>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</si>
  <si>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</si>
  <si>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</si>
  <si>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</si>
  <si>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</si>
  <si>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</si>
  <si>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</si>
  <si>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</si>
  <si>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</si>
  <si>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</si>
  <si>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</si>
  <si>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</si>
  <si>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</si>
  <si>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</si>
  <si>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</si>
  <si>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</si>
  <si>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</si>
  <si>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</si>
  <si>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</si>
  <si>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</si>
  <si>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</si>
  <si>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</si>
  <si>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</si>
  <si>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</si>
  <si>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</si>
  <si>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</si>
  <si>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</si>
  <si>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</si>
  <si>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</si>
  <si>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</si>
  <si>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</si>
  <si>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</si>
  <si>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</si>
  <si>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</si>
  <si>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</si>
  <si>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</si>
  <si>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</si>
  <si>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</si>
  <si>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</si>
  <si>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</si>
  <si>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</si>
  <si>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</si>
  <si>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</si>
  <si>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</si>
  <si>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</si>
  <si>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</si>
  <si>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</si>
  <si>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</si>
  <si>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</si>
  <si>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</si>
  <si>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</si>
  <si>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</si>
  <si>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</si>
  <si>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</si>
  <si>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</si>
  <si>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</si>
  <si>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</si>
  <si>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</si>
  <si>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</si>
  <si>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</si>
  <si>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</si>
  <si>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</si>
  <si>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</si>
  <si>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</si>
  <si>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</si>
  <si>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</si>
  <si>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</si>
  <si>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</si>
  <si>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</si>
  <si>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</si>
  <si>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</si>
  <si>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</si>
  <si>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</si>
  <si>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</si>
  <si>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</si>
  <si>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</si>
  <si>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</si>
  <si>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</si>
  <si>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</si>
  <si>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</si>
  <si>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</si>
  <si>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</si>
  <si>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</si>
  <si>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</si>
  <si>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</si>
  <si>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</si>
  <si>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</si>
  <si>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</si>
  <si>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</si>
  <si>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</si>
  <si>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</si>
  <si>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</si>
  <si>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</si>
  <si>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</si>
  <si>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</si>
  <si>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</si>
  <si>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</si>
  <si>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</si>
  <si>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</si>
  <si>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</si>
  <si>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</si>
  <si>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</si>
  <si>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</si>
  <si>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</si>
  <si>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</si>
  <si>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</si>
  <si>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</si>
  <si>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</si>
  <si>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</si>
  <si>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</si>
  <si>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</si>
  <si>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</si>
  <si>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</si>
  <si>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</si>
  <si>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</si>
  <si>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</si>
  <si>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</si>
  <si>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</si>
  <si>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</si>
  <si>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</si>
  <si>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</si>
  <si>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</si>
  <si>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</si>
  <si>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</si>
  <si>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</si>
  <si>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</si>
  <si>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</si>
  <si>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</si>
  <si>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</si>
  <si>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</si>
  <si>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</si>
  <si>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</si>
  <si>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</si>
  <si>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</si>
  <si>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</si>
  <si>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</si>
  <si>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</si>
  <si>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</si>
  <si>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</si>
  <si>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</si>
  <si>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</si>
  <si>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</si>
  <si>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</si>
  <si>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</si>
  <si>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</si>
  <si>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</si>
  <si>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</si>
  <si>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</si>
  <si>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</si>
  <si>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</si>
  <si>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</si>
  <si>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</si>
  <si>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</si>
  <si>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</si>
  <si>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</si>
  <si>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</si>
  <si>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</si>
  <si>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</si>
  <si>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</si>
  <si>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</si>
  <si>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</si>
  <si>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</si>
  <si>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</si>
  <si>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</si>
  <si>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</si>
  <si>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</si>
  <si>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</si>
  <si>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</si>
  <si>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</si>
  <si>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</si>
  <si>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</si>
  <si>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</si>
  <si>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</si>
  <si>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</si>
  <si>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</si>
  <si>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</si>
  <si>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</si>
  <si>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</si>
  <si>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</si>
  <si>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</si>
  <si>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</si>
  <si>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</si>
  <si>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</si>
  <si>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</si>
  <si>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</si>
  <si>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</si>
  <si>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</si>
  <si>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</si>
  <si>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</si>
  <si>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</si>
  <si>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</si>
  <si>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</si>
  <si>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</si>
  <si>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</si>
  <si>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</si>
  <si>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</si>
  <si>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</si>
  <si>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</si>
  <si>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</si>
  <si>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</si>
  <si>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</si>
  <si>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</si>
  <si>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</si>
  <si>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</si>
  <si>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</si>
  <si>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</si>
  <si>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</si>
  <si>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</si>
  <si>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</si>
  <si>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</si>
  <si>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</si>
  <si>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</si>
  <si>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</si>
  <si>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</si>
  <si>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</si>
  <si>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</si>
  <si>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</si>
  <si>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</si>
  <si>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</si>
  <si>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</si>
  <si>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</si>
  <si>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</si>
  <si>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</si>
  <si>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</si>
  <si>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</si>
  <si>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</si>
  <si>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</si>
  <si>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</si>
  <si>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</si>
  <si>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</si>
  <si>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</si>
  <si>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</si>
  <si>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</si>
  <si>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</si>
  <si>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</si>
  <si>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</si>
  <si>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</si>
  <si>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</si>
  <si>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</si>
  <si>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</si>
  <si>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</si>
  <si>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</si>
  <si>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</si>
  <si>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</si>
  <si>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</si>
  <si>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</si>
  <si>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</si>
  <si>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</si>
  <si>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</si>
  <si>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</si>
  <si>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</si>
  <si>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</si>
  <si>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</si>
  <si>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</si>
  <si>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</si>
  <si>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</si>
  <si>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</si>
  <si>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</si>
  <si>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</si>
  <si>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</si>
  <si>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</si>
  <si>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</si>
  <si>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</si>
  <si>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</si>
  <si>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</si>
  <si>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</si>
  <si>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</si>
  <si>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</si>
  <si>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</si>
  <si>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</si>
  <si>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</si>
  <si>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</si>
  <si>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</si>
  <si>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</si>
  <si>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</si>
  <si>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</si>
  <si>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</si>
  <si>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</si>
  <si>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</si>
  <si>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</si>
  <si>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</si>
  <si>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</si>
  <si>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</si>
  <si>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</si>
  <si>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</si>
  <si>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</si>
  <si>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</si>
  <si>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</si>
  <si>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</si>
  <si>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</si>
  <si>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</si>
  <si>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</si>
  <si>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</si>
  <si>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</si>
  <si>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</si>
  <si>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</si>
  <si>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</si>
  <si>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</si>
  <si>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</si>
  <si>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</si>
  <si>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</si>
  <si>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</si>
  <si>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</si>
  <si>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</si>
  <si>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</si>
  <si>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</si>
  <si>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</si>
  <si>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</si>
  <si>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</si>
  <si>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</si>
  <si>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</si>
  <si>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</si>
  <si>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</si>
  <si>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</si>
  <si>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</si>
  <si>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</si>
  <si>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</si>
  <si>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</si>
  <si>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</si>
  <si>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</si>
  <si>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</si>
  <si>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</si>
  <si>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</si>
  <si>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</si>
  <si>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</si>
  <si>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</si>
  <si>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</si>
  <si>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</si>
  <si>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</si>
  <si>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</si>
  <si>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</si>
  <si>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</si>
  <si>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</si>
  <si>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</si>
  <si>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</si>
  <si>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</si>
  <si>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</si>
  <si>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</si>
  <si>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</si>
  <si>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</si>
  <si>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</si>
  <si>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</si>
  <si>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</si>
  <si>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</si>
  <si>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</si>
  <si>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</si>
  <si>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</si>
  <si>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</si>
  <si>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</si>
  <si>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</si>
  <si>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</si>
  <si>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</si>
  <si>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</si>
  <si>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</si>
  <si>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</si>
  <si>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</si>
  <si>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</si>
  <si>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</si>
  <si>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</si>
  <si>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</si>
  <si>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</si>
  <si>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</si>
  <si>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</si>
  <si>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</si>
  <si>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</si>
  <si>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</si>
  <si>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</si>
  <si>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</si>
  <si>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</si>
  <si>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</si>
  <si>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</si>
  <si>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</si>
  <si>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</si>
  <si>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</si>
  <si>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</si>
  <si>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</si>
  <si>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</si>
  <si>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</si>
  <si>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</si>
  <si>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</si>
  <si>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</si>
  <si>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</si>
  <si>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</si>
  <si>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</si>
  <si>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</si>
  <si>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</si>
  <si>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</si>
  <si>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</si>
  <si>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</si>
  <si>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</si>
  <si>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</si>
  <si>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</si>
  <si>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</si>
  <si>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</si>
  <si>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</si>
  <si>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</si>
  <si>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</si>
  <si>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</si>
  <si>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</si>
  <si>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</si>
  <si>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</si>
  <si>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</si>
  <si>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</si>
  <si>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</si>
  <si>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</si>
  <si>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</si>
  <si>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</si>
  <si>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</si>
  <si>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</si>
  <si>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</si>
  <si>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</si>
  <si>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</si>
  <si>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</si>
  <si>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</si>
  <si>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</si>
  <si>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</si>
  <si>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</si>
  <si>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</si>
  <si>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</si>
  <si>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</si>
  <si>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</si>
  <si>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</si>
  <si>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</si>
  <si>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</si>
  <si>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</si>
  <si>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</si>
  <si>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</si>
  <si>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</si>
  <si>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</si>
  <si>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</si>
  <si>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</si>
  <si>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</si>
  <si>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</si>
  <si>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</si>
  <si>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</si>
  <si>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</si>
  <si>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</si>
  <si>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</si>
  <si>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</si>
  <si>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</si>
  <si>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</si>
  <si>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</si>
  <si>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</si>
  <si>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</si>
  <si>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</si>
  <si>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</si>
  <si>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</si>
  <si>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</si>
  <si>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</si>
  <si>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</si>
  <si>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</si>
  <si>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</si>
  <si>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</si>
  <si>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</si>
  <si>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</si>
  <si>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</si>
  <si>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</si>
  <si>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</si>
  <si>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</si>
  <si>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</si>
  <si>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</si>
  <si>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</si>
  <si>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</si>
  <si>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</si>
  <si>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</si>
  <si>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</si>
  <si>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</si>
  <si>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</si>
  <si>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</si>
  <si>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</si>
  <si>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</si>
  <si>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</si>
  <si>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</si>
  <si>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</si>
  <si>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</si>
  <si>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</si>
  <si>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</si>
  <si>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</si>
  <si>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</si>
  <si>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</si>
  <si>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</si>
  <si>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</si>
  <si>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</si>
  <si>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</si>
  <si>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</si>
  <si>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</si>
  <si>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</si>
  <si>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</si>
  <si>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</si>
  <si>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</si>
  <si>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</si>
  <si>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</si>
  <si>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</si>
  <si>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</si>
  <si>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</si>
  <si>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</si>
  <si>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</si>
  <si>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</si>
  <si>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</si>
  <si>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</si>
  <si>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</si>
  <si>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</si>
  <si>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</si>
  <si>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</si>
  <si>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</si>
  <si>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</si>
  <si>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</si>
  <si>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</si>
  <si>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</si>
  <si>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</si>
  <si>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</si>
  <si>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</si>
  <si>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</si>
  <si>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</si>
  <si>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</si>
  <si>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</si>
  <si>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</si>
  <si>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</si>
  <si>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</si>
  <si>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</si>
  <si>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</si>
  <si>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</si>
  <si>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</si>
  <si>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</si>
  <si>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</si>
  <si>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</si>
  <si>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</si>
  <si>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</si>
  <si>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</si>
  <si>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</si>
  <si>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</si>
  <si>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</si>
  <si>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</si>
  <si>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</si>
  <si>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</si>
  <si>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</si>
  <si>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</si>
  <si>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</si>
  <si>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</si>
  <si>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</si>
  <si>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</si>
  <si>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</si>
  <si>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</si>
  <si>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</si>
  <si>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</si>
  <si>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</si>
  <si>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</si>
  <si>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</si>
  <si>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</si>
  <si>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</si>
  <si>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</si>
  <si>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</si>
  <si>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</si>
  <si>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</si>
  <si>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</si>
  <si>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</si>
  <si>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</si>
  <si>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</si>
  <si>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</si>
  <si>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</si>
  <si>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</si>
  <si>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</si>
  <si>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</si>
  <si>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</si>
  <si>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</si>
  <si>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</si>
  <si>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</si>
  <si>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</si>
  <si>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</si>
  <si>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</si>
  <si>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</si>
  <si>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</si>
  <si>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</si>
  <si>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</si>
  <si>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</si>
  <si>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</si>
  <si>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</si>
  <si>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</si>
  <si>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</si>
  <si>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</si>
  <si>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</si>
  <si>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</si>
  <si>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</si>
  <si>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</si>
  <si>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</si>
  <si>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</si>
  <si>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</si>
  <si>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</si>
  <si>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</si>
  <si>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</si>
  <si>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</si>
  <si>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</si>
  <si>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</si>
  <si>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</si>
  <si>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</si>
  <si>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</si>
  <si>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</si>
  <si>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</si>
  <si>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</si>
  <si>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</si>
  <si>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</si>
  <si>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</si>
  <si>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</si>
  <si>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</si>
  <si>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</si>
  <si>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</si>
  <si>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</si>
  <si>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</si>
  <si>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</si>
  <si>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</si>
  <si>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</si>
  <si>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</si>
  <si>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</si>
  <si>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</si>
  <si>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</si>
  <si>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</si>
  <si>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</si>
  <si>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</si>
  <si>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</si>
  <si>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</si>
  <si>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</si>
  <si>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</si>
  <si>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</si>
  <si>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</si>
  <si>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</si>
  <si>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</si>
  <si>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</si>
  <si>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</si>
  <si>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</si>
  <si>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</si>
  <si>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</si>
  <si>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</si>
  <si>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</si>
  <si>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</si>
  <si>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</si>
  <si>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</si>
  <si>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</si>
  <si>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</si>
  <si>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</si>
  <si>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</si>
  <si>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</si>
  <si>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</si>
  <si>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</si>
  <si>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</si>
  <si>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</si>
  <si>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</si>
  <si>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</si>
  <si>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</si>
  <si>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</si>
  <si>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</si>
  <si>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</si>
  <si>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</si>
  <si>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</si>
  <si>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</si>
  <si>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</si>
  <si>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</si>
  <si>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</si>
  <si>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</si>
  <si>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</si>
  <si>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</si>
  <si>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</si>
  <si>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</si>
  <si>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</si>
  <si>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</si>
  <si>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</si>
  <si>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</si>
  <si>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</si>
  <si>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</si>
  <si>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</si>
  <si>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</si>
  <si>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</si>
  <si>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</si>
  <si>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</si>
  <si>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</si>
  <si>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</si>
  <si>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</si>
  <si>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</si>
  <si>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</si>
  <si>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</si>
  <si>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</si>
  <si>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</si>
  <si>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</si>
  <si>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</si>
  <si>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</si>
  <si>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</si>
  <si>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</si>
  <si>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</si>
  <si>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</si>
  <si>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</si>
  <si>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</si>
  <si>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</si>
  <si>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</si>
  <si>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</si>
  <si>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</si>
  <si>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</si>
  <si>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</si>
  <si>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</si>
  <si>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</si>
  <si>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</si>
  <si>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</si>
  <si>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</si>
  <si>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</si>
  <si>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</si>
  <si>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</si>
  <si>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</si>
  <si>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</si>
  <si>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</si>
  <si>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</si>
  <si>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</si>
  <si>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</si>
  <si>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</si>
  <si>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</si>
  <si>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</si>
  <si>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</si>
  <si>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</si>
  <si>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</si>
  <si>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</si>
  <si>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</si>
  <si>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</si>
  <si>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</si>
  <si>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</si>
  <si>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</si>
  <si>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</si>
  <si>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</si>
  <si>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</si>
  <si>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</si>
  <si>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</si>
  <si>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</si>
  <si>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</si>
  <si>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</si>
  <si>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</si>
  <si>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</si>
  <si>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</si>
  <si>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</si>
  <si>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</si>
  <si>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</si>
  <si>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</si>
  <si>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</si>
  <si>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</si>
  <si>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</si>
  <si>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</si>
  <si>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</si>
  <si>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</si>
  <si>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</si>
  <si>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</si>
  <si>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</si>
  <si>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</si>
  <si>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</si>
  <si>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</si>
  <si>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</si>
  <si>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</si>
  <si>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</si>
  <si>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</si>
  <si>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</si>
  <si>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</si>
  <si>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</si>
  <si>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</si>
  <si>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</si>
  <si>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</si>
  <si>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</si>
  <si>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</si>
  <si>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</si>
  <si>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</si>
  <si>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</si>
  <si>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</si>
  <si>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</si>
  <si>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</si>
  <si>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</si>
  <si>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</si>
  <si>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</si>
  <si>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</si>
  <si>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</si>
  <si>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</si>
  <si>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</si>
  <si>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</si>
  <si>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</si>
  <si>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</si>
  <si>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</si>
  <si>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</si>
  <si>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</si>
  <si>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</si>
  <si>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</si>
  <si>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</si>
  <si>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</si>
  <si>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</si>
  <si>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</si>
  <si>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</si>
  <si>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</si>
  <si>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</si>
  <si>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</si>
  <si>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</si>
  <si>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</si>
  <si>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</si>
  <si>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</si>
  <si>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</si>
  <si>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</si>
  <si>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</si>
  <si>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</si>
  <si>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</si>
  <si>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</si>
  <si>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</si>
  <si>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</si>
  <si>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</si>
  <si>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</si>
  <si>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</si>
  <si>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</si>
  <si>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</si>
  <si>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</si>
  <si>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</si>
  <si>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</si>
  <si>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</si>
  <si>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</si>
  <si>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</si>
  <si>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</si>
  <si>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</si>
  <si>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</si>
  <si>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</si>
  <si>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</si>
  <si>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</si>
  <si>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</si>
  <si>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</si>
  <si>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</si>
  <si>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</si>
  <si>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</si>
  <si>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</si>
  <si>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</si>
  <si>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</si>
  <si>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</si>
  <si>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</si>
  <si>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</si>
  <si>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</si>
  <si>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</si>
  <si>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</si>
  <si>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</si>
  <si>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</si>
  <si>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</si>
  <si>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</si>
  <si>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</si>
  <si>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</si>
  <si>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</si>
  <si>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</si>
  <si>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</si>
  <si>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</si>
  <si>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</si>
  <si>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</si>
  <si>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</si>
  <si>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</si>
  <si>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</si>
  <si>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</si>
  <si>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</si>
  <si>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</si>
  <si>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</si>
  <si>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</si>
  <si>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</si>
  <si>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</si>
  <si>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</si>
  <si>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</si>
  <si>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</si>
  <si>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</si>
  <si>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</si>
  <si>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</si>
  <si>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</si>
  <si>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</si>
  <si>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</si>
  <si>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</si>
  <si>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</si>
  <si>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</si>
  <si>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</si>
  <si>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</si>
  <si>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</si>
  <si>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</si>
  <si>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</si>
  <si>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</si>
  <si>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</si>
  <si>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</si>
  <si>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</si>
  <si>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</si>
  <si>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</si>
  <si>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</si>
  <si>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</si>
  <si>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</si>
  <si>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</si>
  <si>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</si>
  <si>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</si>
  <si>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</si>
  <si>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</si>
  <si>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</si>
  <si>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</si>
  <si>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</si>
  <si>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</si>
  <si>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</si>
  <si>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</si>
  <si>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</si>
  <si>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</si>
  <si>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</si>
  <si>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</si>
  <si>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</si>
  <si>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</si>
  <si>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</si>
  <si>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</si>
  <si>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</si>
  <si>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</si>
  <si>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</si>
  <si>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</si>
  <si>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</si>
  <si>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</si>
  <si>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</si>
  <si>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</si>
  <si>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</si>
  <si>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</si>
  <si>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</si>
  <si>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</si>
  <si>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</si>
  <si>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</si>
  <si>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</si>
  <si>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</si>
  <si>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</si>
  <si>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</si>
  <si>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</si>
  <si>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</si>
  <si>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</si>
  <si>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</si>
  <si>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</si>
  <si>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</si>
  <si>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</si>
  <si>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</si>
  <si>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</si>
  <si>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</si>
  <si>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</si>
  <si>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</si>
  <si>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</si>
  <si>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</si>
  <si>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</si>
  <si>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</si>
  <si>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</si>
  <si>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</si>
  <si>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</si>
  <si>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</si>
  <si>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</si>
  <si>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</si>
  <si>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</si>
  <si>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</si>
  <si>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</si>
  <si>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</si>
  <si>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</si>
  <si>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</si>
  <si>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</si>
  <si>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</si>
  <si>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</si>
  <si>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</si>
  <si>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</si>
  <si>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</si>
  <si>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</si>
  <si>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</si>
  <si>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</si>
  <si>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</si>
  <si>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</si>
  <si>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</si>
  <si>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</si>
  <si>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</si>
  <si>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</si>
  <si>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</si>
  <si>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</si>
  <si>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</si>
  <si>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</si>
  <si>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</si>
  <si>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</si>
  <si>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</si>
  <si>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</si>
  <si>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</si>
  <si>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</si>
  <si>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</si>
  <si>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</si>
  <si>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</si>
  <si>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</si>
  <si>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</si>
  <si>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</si>
  <si>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</si>
  <si>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</si>
  <si>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</si>
  <si>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</si>
  <si>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</si>
  <si>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</si>
  <si>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</si>
  <si>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</si>
  <si>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</si>
  <si>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</si>
  <si>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</si>
  <si>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</si>
  <si>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</si>
  <si>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</si>
  <si>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</si>
  <si>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</si>
  <si>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</si>
  <si>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</si>
  <si>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</si>
  <si>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</si>
  <si>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</si>
  <si>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</si>
  <si>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</si>
  <si>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</si>
  <si>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</si>
  <si>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</si>
  <si>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</si>
  <si>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</si>
  <si>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</si>
  <si>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</si>
  <si>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</si>
  <si>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</si>
  <si>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</si>
  <si>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</si>
  <si>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</si>
  <si>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</si>
  <si>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</si>
  <si>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</si>
  <si>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</si>
  <si>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</si>
  <si>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</si>
  <si>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</si>
  <si>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</si>
  <si>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</si>
  <si>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</si>
  <si>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</si>
  <si>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</si>
  <si>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</si>
  <si>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</si>
  <si>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</si>
  <si>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</si>
  <si>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</si>
  <si>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</si>
  <si>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</si>
  <si>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</si>
  <si>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</si>
  <si>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</si>
  <si>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</si>
  <si>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</si>
  <si>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</si>
  <si>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</si>
  <si>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</si>
  <si>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</si>
  <si>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</si>
  <si>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</si>
  <si>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</si>
  <si>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</si>
  <si>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</si>
  <si>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</si>
  <si>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</si>
  <si>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</si>
  <si>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</si>
  <si>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</si>
  <si>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</si>
  <si>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</si>
  <si>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</si>
  <si>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</si>
  <si>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</si>
  <si>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</si>
  <si>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</si>
  <si>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</si>
  <si>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</si>
  <si>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</si>
  <si>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</si>
  <si>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</si>
  <si>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</si>
  <si>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</si>
  <si>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</si>
  <si>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</si>
  <si>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</si>
  <si>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</si>
  <si>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</si>
  <si>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</si>
  <si>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</si>
  <si>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</si>
  <si>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</si>
  <si>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</si>
  <si>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</si>
  <si>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</si>
  <si>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</si>
  <si>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</si>
  <si>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</si>
  <si>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</si>
  <si>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</si>
  <si>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</si>
  <si>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</si>
  <si>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</si>
  <si>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</si>
  <si>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</si>
  <si>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</si>
  <si>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</si>
  <si>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</si>
  <si>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</si>
  <si>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</si>
  <si>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</si>
  <si>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</si>
  <si>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</si>
  <si>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</si>
  <si>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</si>
  <si>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</si>
  <si>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</si>
  <si>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</si>
  <si>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</si>
  <si>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</si>
  <si>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</si>
  <si>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</si>
  <si>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</si>
  <si>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</si>
  <si>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</si>
  <si>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</si>
  <si>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</si>
  <si>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</si>
  <si>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</si>
  <si>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</si>
  <si>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</si>
  <si>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</si>
  <si>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</si>
  <si>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</si>
  <si>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</si>
  <si>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</si>
  <si>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</si>
  <si>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</si>
  <si>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</si>
  <si>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</si>
  <si>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</si>
  <si>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</si>
  <si>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</si>
  <si>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</si>
  <si>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</si>
  <si>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</si>
  <si>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</si>
  <si>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</si>
  <si>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</si>
  <si>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</si>
  <si>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</si>
  <si>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</si>
  <si>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</si>
  <si>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</si>
  <si>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</si>
  <si>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</si>
  <si>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</si>
  <si>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</si>
  <si>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</si>
  <si>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</si>
  <si>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</si>
  <si>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</si>
  <si>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</si>
  <si>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</si>
  <si>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</si>
  <si>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</si>
  <si>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</si>
  <si>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</si>
  <si>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</si>
  <si>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</si>
  <si>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</si>
  <si>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</si>
  <si>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</si>
  <si>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</si>
  <si>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</si>
  <si>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</si>
  <si>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</si>
  <si>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</si>
  <si>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</si>
  <si>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</si>
  <si>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</si>
  <si>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</si>
  <si>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</si>
  <si>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</si>
  <si>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</si>
  <si>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</si>
  <si>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</si>
  <si>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</si>
  <si>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</si>
  <si>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</si>
  <si>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</si>
  <si>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</si>
  <si>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</si>
  <si>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</si>
  <si>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</si>
  <si>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</si>
  <si>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</si>
  <si>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</si>
  <si>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</si>
  <si>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</si>
  <si>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</si>
  <si>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</si>
  <si>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</si>
  <si>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</si>
  <si>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</si>
  <si>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</si>
  <si>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</si>
  <si>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</si>
  <si>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</si>
  <si>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</si>
  <si>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</si>
  <si>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</si>
  <si>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</si>
  <si>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</si>
  <si>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</si>
  <si>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</si>
  <si>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</si>
  <si>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</si>
  <si>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</si>
  <si>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</si>
  <si>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</si>
  <si>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</si>
  <si>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</si>
  <si>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</si>
  <si>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</si>
  <si>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</si>
  <si>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</si>
  <si>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</si>
  <si>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</si>
  <si>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</si>
  <si>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</si>
  <si>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</si>
  <si>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</si>
  <si>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</si>
  <si>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</si>
  <si>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</si>
  <si>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</si>
  <si>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</si>
  <si>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</si>
  <si>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</si>
  <si>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</si>
  <si>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</si>
  <si>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</si>
  <si>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</si>
  <si>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</si>
  <si>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</si>
  <si>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</si>
  <si>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</si>
  <si>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</si>
  <si>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</si>
  <si>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</si>
  <si>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</si>
  <si>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</si>
  <si>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</si>
  <si>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</si>
  <si>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</si>
  <si>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</si>
  <si>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</si>
  <si>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</si>
  <si>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</si>
  <si>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</si>
  <si>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</si>
  <si>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</si>
  <si>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</si>
  <si>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</si>
  <si>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</si>
  <si>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</si>
  <si>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</si>
  <si>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</si>
  <si>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</si>
  <si>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</si>
  <si>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</si>
  <si>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</si>
  <si>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</si>
  <si>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</si>
  <si>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</si>
  <si>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</si>
  <si>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</si>
  <si>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</si>
  <si>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</si>
  <si>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</si>
  <si>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</si>
  <si>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</si>
  <si>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</si>
  <si>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</si>
  <si>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</si>
  <si>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</si>
  <si>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</si>
  <si>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</si>
  <si>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</si>
  <si>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</si>
  <si>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</si>
  <si>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</si>
  <si>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</si>
  <si>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</si>
  <si>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</si>
  <si>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</si>
  <si>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</si>
  <si>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</si>
  <si>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</si>
  <si>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</si>
  <si>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</si>
  <si>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</si>
  <si>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</si>
  <si>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</si>
  <si>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</si>
  <si>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</si>
  <si>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</si>
  <si>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</si>
  <si>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</si>
  <si>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</si>
  <si>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</si>
  <si>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</si>
  <si>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</si>
  <si>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</si>
  <si>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</si>
  <si>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</si>
  <si>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</si>
  <si>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</si>
  <si>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</si>
  <si>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</si>
  <si>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</si>
  <si>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</si>
  <si>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</si>
  <si>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</si>
  <si>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</si>
  <si>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</si>
  <si>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</si>
  <si>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</si>
  <si>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</si>
  <si>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</si>
  <si>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</si>
  <si>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</si>
  <si>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</si>
  <si>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</si>
  <si>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</si>
  <si>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</si>
  <si>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</si>
  <si>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</si>
  <si>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</si>
  <si>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</si>
  <si>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</si>
  <si>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</si>
  <si>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</si>
  <si>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</si>
  <si>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</si>
  <si>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</si>
  <si>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</si>
  <si>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</si>
  <si>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</si>
  <si>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</si>
  <si>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</si>
  <si>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</si>
  <si>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</si>
  <si>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</si>
  <si>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</si>
  <si>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</si>
  <si>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</si>
  <si>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</si>
  <si>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</si>
  <si>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</si>
  <si>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</si>
  <si>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</si>
  <si>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</si>
  <si>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</si>
  <si>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</si>
  <si>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</si>
  <si>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</si>
  <si>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</si>
  <si>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</si>
  <si>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</si>
  <si>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</si>
  <si>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</si>
  <si>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</si>
  <si>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</si>
  <si>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</si>
  <si>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</si>
  <si>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</si>
  <si>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</si>
  <si>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</si>
  <si>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</si>
  <si>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</si>
  <si>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</si>
  <si>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</si>
  <si>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</si>
  <si>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</si>
  <si>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</si>
  <si>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</si>
  <si>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</si>
  <si>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</si>
  <si>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</si>
  <si>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</si>
  <si>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</si>
  <si>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</si>
  <si>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</si>
  <si>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</si>
  <si>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</si>
  <si>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</si>
  <si>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</si>
  <si>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</si>
  <si>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</si>
  <si>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</si>
  <si>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</si>
  <si>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</si>
  <si>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</si>
  <si>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</si>
  <si>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</si>
  <si>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</si>
  <si>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</si>
  <si>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</si>
  <si>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</si>
  <si>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</si>
  <si>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</si>
  <si>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</si>
  <si>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</si>
  <si>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</si>
  <si>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</si>
  <si>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</si>
  <si>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</si>
  <si>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</si>
  <si>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</si>
  <si>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</si>
  <si>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</si>
  <si>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</si>
  <si>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</si>
  <si>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</si>
  <si>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</si>
  <si>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</si>
  <si>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</si>
  <si>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</si>
  <si>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</si>
  <si>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</si>
  <si>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</si>
  <si>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</si>
  <si>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</si>
  <si>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</si>
  <si>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</si>
  <si>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</si>
  <si>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</si>
  <si>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</si>
  <si>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</si>
  <si>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</si>
  <si>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</si>
  <si>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</si>
  <si>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</si>
  <si>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</si>
  <si>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</si>
  <si>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</si>
  <si>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</si>
  <si>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</si>
  <si>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</si>
  <si>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</si>
  <si>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</si>
  <si>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</si>
  <si>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</si>
  <si>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</si>
  <si>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</si>
  <si>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</si>
  <si>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</si>
  <si>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</si>
  <si>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</si>
  <si>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</si>
  <si>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</si>
  <si>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</si>
  <si>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</si>
  <si>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</si>
  <si>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</si>
  <si>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</si>
  <si>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</si>
  <si>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</si>
  <si>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</si>
  <si>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</si>
  <si>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</si>
  <si>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</si>
  <si>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</si>
  <si>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</si>
  <si>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</si>
  <si>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</si>
  <si>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</si>
  <si>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</si>
  <si>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</si>
  <si>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</si>
  <si>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</si>
  <si>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</si>
  <si>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</si>
  <si>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</si>
  <si>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</si>
  <si>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</si>
  <si>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</si>
  <si>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</si>
  <si>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</si>
  <si>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</si>
  <si>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</si>
  <si>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</si>
  <si>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</si>
  <si>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</si>
  <si>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</si>
  <si>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</si>
  <si>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</si>
  <si>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</si>
  <si>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</si>
  <si>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</si>
  <si>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</si>
  <si>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</si>
  <si>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</si>
  <si>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</si>
  <si>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</si>
  <si>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</si>
  <si>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</si>
  <si>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</si>
  <si>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</si>
  <si>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</si>
  <si>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</si>
  <si>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</si>
  <si>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</si>
  <si>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</si>
  <si>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</si>
  <si>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</si>
  <si>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</si>
  <si>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</si>
  <si>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</si>
  <si>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</si>
  <si>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</si>
  <si>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</si>
  <si>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</si>
  <si>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</si>
  <si>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</si>
  <si>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</si>
  <si>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</si>
  <si>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</si>
  <si>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</si>
  <si>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</si>
  <si>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</si>
  <si>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</si>
  <si>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</si>
  <si>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</si>
  <si>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</si>
  <si>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</si>
  <si>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</si>
  <si>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</si>
  <si>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</si>
  <si>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</si>
  <si>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</si>
  <si>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</si>
  <si>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</si>
  <si>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</si>
  <si>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</si>
  <si>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</si>
  <si>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</si>
  <si>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</si>
  <si>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</si>
  <si>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</si>
  <si>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</si>
  <si>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</si>
  <si>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</si>
  <si>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</si>
  <si>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</si>
  <si>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</si>
  <si>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</si>
  <si>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</si>
  <si>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</si>
  <si>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</si>
  <si>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</si>
  <si>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</si>
  <si>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</si>
  <si>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</si>
  <si>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</si>
  <si>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</si>
  <si>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</si>
  <si>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</si>
  <si>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</si>
  <si>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</si>
  <si>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</si>
  <si>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</si>
  <si>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</si>
  <si>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</si>
  <si>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</si>
  <si>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</si>
  <si>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</si>
  <si>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</si>
  <si>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</si>
  <si>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</si>
  <si>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</si>
  <si>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</si>
  <si>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</si>
  <si>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</si>
  <si>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</si>
  <si>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</si>
  <si>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</si>
  <si>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</si>
  <si>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</si>
  <si>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</si>
  <si>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</si>
  <si>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</si>
  <si>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</si>
  <si>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</si>
  <si>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</si>
  <si>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</si>
  <si>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</si>
  <si>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</si>
  <si>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</si>
  <si>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</si>
  <si>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</si>
  <si>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</si>
  <si>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</si>
  <si>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</si>
  <si>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</si>
  <si>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</si>
  <si>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</si>
  <si>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</si>
  <si>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</si>
  <si>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</si>
  <si>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</si>
  <si>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</si>
  <si>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</si>
  <si>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</si>
  <si>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</si>
  <si>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</si>
  <si>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</si>
  <si>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</si>
  <si>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</si>
  <si>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</si>
  <si>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</si>
  <si>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</si>
  <si>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</si>
  <si>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</si>
  <si>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</si>
  <si>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</si>
  <si>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</si>
  <si>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</si>
  <si>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</si>
  <si>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</si>
  <si>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</si>
  <si>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</si>
  <si>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</si>
  <si>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</si>
  <si>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</si>
  <si>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</si>
  <si>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</si>
  <si>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</si>
  <si>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</si>
  <si>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</si>
  <si>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</si>
  <si>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</si>
  <si>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</si>
  <si>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</si>
  <si>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</si>
  <si>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</si>
  <si>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</si>
  <si>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</si>
  <si>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</si>
  <si>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</si>
  <si>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</si>
  <si>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</si>
  <si>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</si>
  <si>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</si>
  <si>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</si>
  <si>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</si>
  <si>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</si>
  <si>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</si>
  <si>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</si>
  <si>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</si>
  <si>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</si>
  <si>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</si>
  <si>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</si>
  <si>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</si>
  <si>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</si>
  <si>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</si>
  <si>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</si>
  <si>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</si>
  <si>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</si>
  <si>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</si>
  <si>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</si>
  <si>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</si>
  <si>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</si>
  <si>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</si>
  <si>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</si>
  <si>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</si>
  <si>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</si>
  <si>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</si>
  <si>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</si>
  <si>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</si>
  <si>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</si>
  <si>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</si>
  <si>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</si>
  <si>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</si>
  <si>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</si>
  <si>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</si>
  <si>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</si>
  <si>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</si>
  <si>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</si>
  <si>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</si>
  <si>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</si>
  <si>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</si>
  <si>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</si>
  <si>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</si>
  <si>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</si>
  <si>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</si>
  <si>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</si>
  <si>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</si>
  <si>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</si>
  <si>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</si>
  <si>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</si>
  <si>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</si>
  <si>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</si>
  <si>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</si>
  <si>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</si>
  <si>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</si>
  <si>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</si>
  <si>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</si>
  <si>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</si>
  <si>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</si>
  <si>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</si>
  <si>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</si>
  <si>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</si>
  <si>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</si>
  <si>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</si>
  <si>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</si>
  <si>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</si>
  <si>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</si>
  <si>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</si>
  <si>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</si>
  <si>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</si>
  <si>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</si>
  <si>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</si>
  <si>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</si>
  <si>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</si>
  <si>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</si>
  <si>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</si>
  <si>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</si>
  <si>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</si>
  <si>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</si>
  <si>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</si>
  <si>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</si>
  <si>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</si>
  <si>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</si>
  <si>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</si>
  <si>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</si>
  <si>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</si>
  <si>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</si>
  <si>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</si>
  <si>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</si>
  <si>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</si>
  <si>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</si>
  <si>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</si>
  <si>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</si>
  <si>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</si>
  <si>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</si>
  <si>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</si>
  <si>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</si>
  <si>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</si>
  <si>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</si>
  <si>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</si>
  <si>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</si>
  <si>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</si>
  <si>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</si>
  <si>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</si>
  <si>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</si>
  <si>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</si>
  <si>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</si>
  <si>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</si>
  <si>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</si>
  <si>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</si>
  <si>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</si>
  <si>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</si>
  <si>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</si>
  <si>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</si>
  <si>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</si>
  <si>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</si>
  <si>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</si>
  <si>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</si>
  <si>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</si>
  <si>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</si>
  <si>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</si>
  <si>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</si>
  <si>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</si>
  <si>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</si>
  <si>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</si>
  <si>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</si>
  <si>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</si>
  <si>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</si>
  <si>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</si>
  <si>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</si>
  <si>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</si>
  <si>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</si>
  <si>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</si>
  <si>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</si>
  <si>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</si>
  <si>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</si>
  <si>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</si>
  <si>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</si>
  <si>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</si>
  <si>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</si>
  <si>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</si>
  <si>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</si>
  <si>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</si>
  <si>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</si>
  <si>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</si>
  <si>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</si>
  <si>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</si>
  <si>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</si>
  <si>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</si>
  <si>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</si>
  <si>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</si>
  <si>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</si>
  <si>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</si>
  <si>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</si>
  <si>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</si>
  <si>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</si>
  <si>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</si>
  <si>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</si>
  <si>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</si>
  <si>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</si>
  <si>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</si>
  <si>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</si>
  <si>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</si>
  <si>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</si>
  <si>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</si>
  <si>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</si>
  <si>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</si>
  <si>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</si>
  <si>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</si>
  <si>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</si>
  <si>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</si>
  <si>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</si>
  <si>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</si>
  <si>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</si>
  <si>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</si>
  <si>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</si>
  <si>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</si>
  <si>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</si>
  <si>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</si>
  <si>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</si>
  <si>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</si>
  <si>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</si>
  <si>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</si>
  <si>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</si>
  <si>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</si>
  <si>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</si>
  <si>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</si>
  <si>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</si>
  <si>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</si>
  <si>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</si>
  <si>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</si>
  <si>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</si>
  <si>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</si>
  <si>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</si>
  <si>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</si>
  <si>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</si>
  <si>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</si>
  <si>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</si>
  <si>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</si>
  <si>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</si>
  <si>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</si>
  <si>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</si>
  <si>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</si>
  <si>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</si>
  <si>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</si>
  <si>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</si>
  <si>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</si>
  <si>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</si>
  <si>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</si>
  <si>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</si>
  <si>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</si>
  <si>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</si>
  <si>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</si>
  <si>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</si>
  <si>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</si>
  <si>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</si>
  <si>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</si>
  <si>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</si>
  <si>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</si>
  <si>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</si>
  <si>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</si>
  <si>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</si>
  <si>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</si>
  <si>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</si>
  <si>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</si>
  <si>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</si>
  <si>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</si>
  <si>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</si>
  <si>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</si>
  <si>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</si>
  <si>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</si>
  <si>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</si>
  <si>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</si>
  <si>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</si>
  <si>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</si>
  <si>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</si>
  <si>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</si>
  <si>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</si>
  <si>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</si>
  <si>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</si>
  <si>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</si>
  <si>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</si>
  <si>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</si>
  <si>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</si>
  <si>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</si>
  <si>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</si>
  <si>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</si>
  <si>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</si>
  <si>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</si>
  <si>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</si>
  <si>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</si>
  <si>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</si>
  <si>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</si>
  <si>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</si>
  <si>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</si>
  <si>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</si>
  <si>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</si>
  <si>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</si>
  <si>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</si>
  <si>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</si>
  <si>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</si>
  <si>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</si>
  <si>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</si>
  <si>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</si>
  <si>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</si>
  <si>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</si>
  <si>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</si>
  <si>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</si>
  <si>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</si>
  <si>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</si>
  <si>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</si>
  <si>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</si>
  <si>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</si>
  <si>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</si>
  <si>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</si>
  <si>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</si>
  <si>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</si>
  <si>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</si>
  <si>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</si>
  <si>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</si>
  <si>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</si>
  <si>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</si>
  <si>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</si>
  <si>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</si>
  <si>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</si>
  <si>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</si>
  <si>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</si>
  <si>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</si>
  <si>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</si>
  <si>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</si>
  <si>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</si>
  <si>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</si>
  <si>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</si>
  <si>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</si>
  <si>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</si>
  <si>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</si>
  <si>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</si>
  <si>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</si>
  <si>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</si>
  <si>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</si>
  <si>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</si>
  <si>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</si>
  <si>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</si>
  <si>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</si>
  <si>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</si>
  <si>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</si>
  <si>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</si>
  <si>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</si>
  <si>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</si>
  <si>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</si>
  <si>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</si>
  <si>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</si>
  <si>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</si>
  <si>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</si>
  <si>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</si>
  <si>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</si>
  <si>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</si>
  <si>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</si>
  <si>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</si>
  <si>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</si>
  <si>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</si>
  <si>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</si>
  <si>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</si>
  <si>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</si>
  <si>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</si>
  <si>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</si>
  <si>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</si>
  <si>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</si>
  <si>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</si>
  <si>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</si>
  <si>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</si>
  <si>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</si>
  <si>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</si>
  <si>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</si>
  <si>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</si>
  <si>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</si>
  <si>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</si>
  <si>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</si>
  <si>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</si>
  <si>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</si>
  <si>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</si>
  <si>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</si>
  <si>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</si>
  <si>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</si>
  <si>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</si>
  <si>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</si>
  <si>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</si>
  <si>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</si>
  <si>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</si>
  <si>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</si>
  <si>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</si>
  <si>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</si>
  <si>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</si>
  <si>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</si>
  <si>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</si>
  <si>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</si>
  <si>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</si>
  <si>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</si>
  <si>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</si>
  <si>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</si>
  <si>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</si>
  <si>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</si>
  <si>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</si>
  <si>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</si>
  <si>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</si>
  <si>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</si>
  <si>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</si>
  <si>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</si>
  <si>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</si>
  <si>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</si>
  <si>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</si>
  <si>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</si>
  <si>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</si>
  <si>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</si>
  <si>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</si>
  <si>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</si>
  <si>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</si>
  <si>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</si>
  <si>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</si>
  <si>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</si>
  <si>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</si>
  <si>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</si>
  <si>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</si>
  <si>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</si>
  <si>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</si>
  <si>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</si>
  <si>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</si>
  <si>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</si>
  <si>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</si>
  <si>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</si>
  <si>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</si>
  <si>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</si>
  <si>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</si>
  <si>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</si>
  <si>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</si>
  <si>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</si>
  <si>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</si>
  <si>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</si>
  <si>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</si>
  <si>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</si>
  <si>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</si>
  <si>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</si>
  <si>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</si>
  <si>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</si>
  <si>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</si>
  <si>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</si>
  <si>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</si>
  <si>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</si>
  <si>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</si>
  <si>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</si>
  <si>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</si>
  <si>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</si>
  <si>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</si>
  <si>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</si>
  <si>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</si>
  <si>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</si>
  <si>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</si>
  <si>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</si>
  <si>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</si>
  <si>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</si>
  <si>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</si>
  <si>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</si>
  <si>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</si>
  <si>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</si>
  <si>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</si>
  <si>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</si>
  <si>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</si>
  <si>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</si>
  <si>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</si>
  <si>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</si>
  <si>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</si>
  <si>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</si>
  <si>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</si>
  <si>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</si>
  <si>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</si>
  <si>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</si>
  <si>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</si>
  <si>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</si>
  <si>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</si>
  <si>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</si>
  <si>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</si>
  <si>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</si>
  <si>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</si>
  <si>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</si>
  <si>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</si>
  <si>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</si>
  <si>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</si>
  <si>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</si>
  <si>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</si>
  <si>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</si>
  <si>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</si>
  <si>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</si>
  <si>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</si>
  <si>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</si>
  <si>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</si>
  <si>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</si>
  <si>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</si>
  <si>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</si>
  <si>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</si>
  <si>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</si>
  <si>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</si>
  <si>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</si>
  <si>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</si>
  <si>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</si>
  <si>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</si>
  <si>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</si>
  <si>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</si>
  <si>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</si>
  <si>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</si>
  <si>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</si>
  <si>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</si>
  <si>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</si>
  <si>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</si>
  <si>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</si>
  <si>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</si>
  <si>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</si>
  <si>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</si>
  <si>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</si>
  <si>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</si>
  <si>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</si>
  <si>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</si>
  <si>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</si>
  <si>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</si>
  <si>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</si>
  <si>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</si>
  <si>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</si>
  <si>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</si>
  <si>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</si>
  <si>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</si>
  <si>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</si>
  <si>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</si>
  <si>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</si>
  <si>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</si>
  <si>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</si>
  <si>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</si>
  <si>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</si>
  <si>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</si>
  <si>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</si>
  <si>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</si>
  <si>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</si>
  <si>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</si>
  <si>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</si>
  <si>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</si>
  <si>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</si>
  <si>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</si>
  <si>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</si>
  <si>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</si>
  <si>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</si>
  <si>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</si>
  <si>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</si>
  <si>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</si>
  <si>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</si>
  <si>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</si>
  <si>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</si>
  <si>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</si>
  <si>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</si>
  <si>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</si>
  <si>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</si>
  <si>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</si>
  <si>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</si>
  <si>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</si>
  <si>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</si>
  <si>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</si>
  <si>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</si>
  <si>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</si>
  <si>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</si>
  <si>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</si>
  <si>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</si>
  <si>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</si>
  <si>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</si>
  <si>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</si>
  <si>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</si>
  <si>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</si>
  <si>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</si>
  <si>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</si>
  <si>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</si>
  <si>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</si>
  <si>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</si>
  <si>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</si>
  <si>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</si>
  <si>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</si>
  <si>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</si>
  <si>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</si>
  <si>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</si>
  <si>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</si>
  <si>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</si>
  <si>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</si>
  <si>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</si>
  <si>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</si>
  <si>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</si>
  <si>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</si>
  <si>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</si>
  <si>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</si>
  <si>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</si>
  <si>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</si>
  <si>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</si>
  <si>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</si>
  <si>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</si>
  <si>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</si>
  <si>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</si>
  <si>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</si>
  <si>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</si>
  <si>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</si>
  <si>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</si>
  <si>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</si>
  <si>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</si>
  <si>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</si>
  <si>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</si>
  <si>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</si>
  <si>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</si>
  <si>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</si>
  <si>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</si>
  <si>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</si>
  <si>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</si>
  <si>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</si>
  <si>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</si>
  <si>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</si>
  <si>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</si>
  <si>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</si>
  <si>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</si>
  <si>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</si>
  <si>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</si>
  <si>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</si>
  <si>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</si>
  <si>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</si>
  <si>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</si>
  <si>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</si>
  <si>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</si>
  <si>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</si>
  <si>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</si>
  <si>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</si>
  <si>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</si>
  <si>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</si>
  <si>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</si>
  <si>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</si>
  <si>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</si>
  <si>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</si>
  <si>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</si>
  <si>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</si>
  <si>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</si>
  <si>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</si>
  <si>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</si>
  <si>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</si>
  <si>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</si>
  <si>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</si>
  <si>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</si>
  <si>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</si>
  <si>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</si>
  <si>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</si>
  <si>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</si>
  <si>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</si>
  <si>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</si>
  <si>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</si>
  <si>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</si>
  <si>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</si>
  <si>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</si>
  <si>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</si>
  <si>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</si>
  <si>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</si>
  <si>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</si>
  <si>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</si>
  <si>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</si>
  <si>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</si>
  <si>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</si>
  <si>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</si>
  <si>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</si>
  <si>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</si>
  <si>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</si>
  <si>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</si>
  <si>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</si>
  <si>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</si>
  <si>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</si>
  <si>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</si>
  <si>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</si>
  <si>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</si>
  <si>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</si>
  <si>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</si>
  <si>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</si>
  <si>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</si>
  <si>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</si>
  <si>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</si>
  <si>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</si>
  <si>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</si>
  <si>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</si>
  <si>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</si>
  <si>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</si>
  <si>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</si>
  <si>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</si>
  <si>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</si>
  <si>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</si>
  <si>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</si>
  <si>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</si>
  <si>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</si>
  <si>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</si>
  <si>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</si>
  <si>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</si>
  <si>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</si>
  <si>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</si>
  <si>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</si>
  <si>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</si>
  <si>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</si>
  <si>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</si>
  <si>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</si>
  <si>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</si>
  <si>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</si>
  <si>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</si>
  <si>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</si>
  <si>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</si>
  <si>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</si>
  <si>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</si>
  <si>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</si>
  <si>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</si>
  <si>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</si>
  <si>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</si>
  <si>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</si>
  <si>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</si>
  <si>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</si>
  <si>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</si>
  <si>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</si>
  <si>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</si>
  <si>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</si>
  <si>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</si>
  <si>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</si>
  <si>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</si>
  <si>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</si>
  <si>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</si>
  <si>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</si>
  <si>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</si>
  <si>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</si>
  <si>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</si>
  <si>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</si>
  <si>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</si>
  <si>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</si>
  <si>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</si>
  <si>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</si>
  <si>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</si>
  <si>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</si>
  <si>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</si>
  <si>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</si>
  <si>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</si>
  <si>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</si>
  <si>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</si>
  <si>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</si>
  <si>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</si>
  <si>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</si>
  <si>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</si>
  <si>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</si>
  <si>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</si>
  <si>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</si>
  <si>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</si>
  <si>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</si>
  <si>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</si>
  <si>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</si>
  <si>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</si>
  <si>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</si>
  <si>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</si>
  <si>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</si>
  <si>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</si>
  <si>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</si>
  <si>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</si>
  <si>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</si>
  <si>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</si>
  <si>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</si>
  <si>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</si>
  <si>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</si>
  <si>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</si>
  <si>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</si>
  <si>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</si>
  <si>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</si>
  <si>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</si>
  <si>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</si>
  <si>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</si>
  <si>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</si>
  <si>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</si>
  <si>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</si>
  <si>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</si>
  <si>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</si>
  <si>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</si>
  <si>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</si>
  <si>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</si>
  <si>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</si>
  <si>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</si>
  <si>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</si>
  <si>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</si>
  <si>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</si>
  <si>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</si>
  <si>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</si>
  <si>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</si>
  <si>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</si>
  <si>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</si>
  <si>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</si>
  <si>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</si>
  <si>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</si>
  <si>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</si>
  <si>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</si>
  <si>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</si>
  <si>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</si>
  <si>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</si>
  <si>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</si>
  <si>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</si>
  <si>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</si>
  <si>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</si>
  <si>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</si>
  <si>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</si>
  <si>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</si>
  <si>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</si>
  <si>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</si>
  <si>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</si>
  <si>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</si>
  <si>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</si>
  <si>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</si>
  <si>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</si>
  <si>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</si>
  <si>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</si>
  <si>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</si>
  <si>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</si>
  <si>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</si>
  <si>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</si>
  <si>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</si>
  <si>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</si>
  <si>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</si>
  <si>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</si>
  <si>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</si>
  <si>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</si>
  <si>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</si>
  <si>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</si>
  <si>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</si>
  <si>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</si>
  <si>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</si>
  <si>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</si>
  <si>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</si>
  <si>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</si>
  <si>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</si>
  <si>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</si>
  <si>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</si>
  <si>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</si>
  <si>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</si>
  <si>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</si>
  <si>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</si>
  <si>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</si>
  <si>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</si>
  <si>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</si>
  <si>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</si>
  <si>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</si>
  <si>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</si>
  <si>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</si>
  <si>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</si>
  <si>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</si>
  <si>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</si>
  <si>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</si>
  <si>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</si>
  <si>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</si>
  <si>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</si>
  <si>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</si>
  <si>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</si>
  <si>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</si>
  <si>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</si>
  <si>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</si>
  <si>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</si>
  <si>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</si>
  <si>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</si>
  <si>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</si>
  <si>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</si>
  <si>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</si>
  <si>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</si>
  <si>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</si>
  <si>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</si>
  <si>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</si>
  <si>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</si>
  <si>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</si>
  <si>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</si>
  <si>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</si>
  <si>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</si>
  <si>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</si>
  <si>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</si>
  <si>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</si>
  <si>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</si>
  <si>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</si>
  <si>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</si>
  <si>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</si>
  <si>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</si>
  <si>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</si>
  <si>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</si>
  <si>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</si>
  <si>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</si>
  <si>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</si>
  <si>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</si>
  <si>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</si>
  <si>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</si>
  <si>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</si>
  <si>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</si>
  <si>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</si>
  <si>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</si>
  <si>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</si>
  <si>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</si>
  <si>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</si>
  <si>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</si>
  <si>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</si>
  <si>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</si>
  <si>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</si>
  <si>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</si>
  <si>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</si>
  <si>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</si>
  <si>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</si>
  <si>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</si>
  <si>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</si>
  <si>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</si>
  <si>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</si>
  <si>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</si>
  <si>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</si>
  <si>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</si>
  <si>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</si>
  <si>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</si>
  <si>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</si>
  <si>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</si>
  <si>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</si>
  <si>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</si>
  <si>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</si>
  <si>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</si>
  <si>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</si>
  <si>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</si>
  <si>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</si>
  <si>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</si>
  <si>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</si>
  <si>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</si>
  <si>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</si>
  <si>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</si>
  <si>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</si>
  <si>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</si>
  <si>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</si>
  <si>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</si>
  <si>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</si>
  <si>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</si>
  <si>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</si>
  <si>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</si>
  <si>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</si>
  <si>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</si>
  <si>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</si>
  <si>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</si>
  <si>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</si>
  <si>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</si>
  <si>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</si>
  <si>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</si>
  <si>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</si>
  <si>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</si>
  <si>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</si>
  <si>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</si>
  <si>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</si>
  <si>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</si>
  <si>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</si>
  <si>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</si>
  <si>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</si>
  <si>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</si>
  <si>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</si>
  <si>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</si>
  <si>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</si>
  <si>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</si>
  <si>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</si>
  <si>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</si>
  <si>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</si>
  <si>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</si>
  <si>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</si>
  <si>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</si>
  <si>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</si>
  <si>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</si>
  <si>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</si>
  <si>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</si>
  <si>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</si>
  <si>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</si>
  <si>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</si>
  <si>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</si>
  <si>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</si>
  <si>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</si>
  <si>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</si>
  <si>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</si>
  <si>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</si>
  <si>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</si>
  <si>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</si>
  <si>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</si>
  <si>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</si>
  <si>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</si>
  <si>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</si>
  <si>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</si>
  <si>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</si>
  <si>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</si>
  <si>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</si>
  <si>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</si>
  <si>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</si>
  <si>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</si>
  <si>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</si>
  <si>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</si>
  <si>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</si>
  <si>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</si>
  <si>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</si>
  <si>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</si>
  <si>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</si>
  <si>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</si>
  <si>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</si>
  <si>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</si>
  <si>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</si>
  <si>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</si>
  <si>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</si>
  <si>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</si>
  <si>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</si>
  <si>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</si>
  <si>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</si>
  <si>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</si>
  <si>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</si>
  <si>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</si>
  <si>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</si>
  <si>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</si>
  <si>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</si>
  <si>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</si>
  <si>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</si>
  <si>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</si>
  <si>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</si>
  <si>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</si>
  <si>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</si>
  <si>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</si>
  <si>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</si>
  <si>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</si>
  <si>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</si>
  <si>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</si>
  <si>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</si>
  <si>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</si>
  <si>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</si>
  <si>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</si>
  <si>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</si>
  <si>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</si>
  <si>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</si>
  <si>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</si>
  <si>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</si>
  <si>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</si>
  <si>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</si>
  <si>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</si>
  <si>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</si>
  <si>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</si>
  <si>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</si>
  <si>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</si>
  <si>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</si>
  <si>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</si>
  <si>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</si>
  <si>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</si>
  <si>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</si>
  <si>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</si>
  <si>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</si>
  <si>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</si>
  <si>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</si>
  <si>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</si>
  <si>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</si>
  <si>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</si>
  <si>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</si>
  <si>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</si>
  <si>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</si>
  <si>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</si>
  <si>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</si>
  <si>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</si>
  <si>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</si>
  <si>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</si>
  <si>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</si>
  <si>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</si>
  <si>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</si>
  <si>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</si>
  <si>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</si>
  <si>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</si>
  <si>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</si>
  <si>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</si>
  <si>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</si>
  <si>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</si>
  <si>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</si>
  <si>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</si>
  <si>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</si>
  <si>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</si>
  <si>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</si>
  <si>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</si>
  <si>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</si>
  <si>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</si>
  <si>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</si>
  <si>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</si>
  <si>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</si>
  <si>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</si>
  <si>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</si>
  <si>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</si>
  <si>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</si>
  <si>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</si>
  <si>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</si>
  <si>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</si>
  <si>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</si>
  <si>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</si>
  <si>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</si>
  <si>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</si>
  <si>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</si>
  <si>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</si>
  <si>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</si>
  <si>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</si>
  <si>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</si>
  <si>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</si>
  <si>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</si>
  <si>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</si>
  <si>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</si>
  <si>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</si>
  <si>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</si>
  <si>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</si>
  <si>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</si>
  <si>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</si>
  <si>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</si>
  <si>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</si>
  <si>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</si>
  <si>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</si>
  <si>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</si>
  <si>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</si>
  <si>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</si>
  <si>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</si>
  <si>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</si>
  <si>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</si>
  <si>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</si>
  <si>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</si>
  <si>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</si>
  <si>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</si>
  <si>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</si>
  <si>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</si>
  <si>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</si>
  <si>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</si>
  <si>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</si>
  <si>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</si>
  <si>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</si>
  <si>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</si>
  <si>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</si>
  <si>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</si>
  <si>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</si>
  <si>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</si>
  <si>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</si>
  <si>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</si>
  <si>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</si>
  <si>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</si>
  <si>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</si>
  <si>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</si>
  <si>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</si>
  <si>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</si>
  <si>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</si>
  <si>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</si>
  <si>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</si>
  <si>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</si>
  <si>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</si>
  <si>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</si>
  <si>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</si>
  <si>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</si>
  <si>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</si>
  <si>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</si>
  <si>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</si>
  <si>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</si>
  <si>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</si>
  <si>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</si>
  <si>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</si>
  <si>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</si>
  <si>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</si>
  <si>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</si>
  <si>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</si>
  <si>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</si>
  <si>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</si>
  <si>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</si>
  <si>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</si>
  <si>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</si>
  <si>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</si>
  <si>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</si>
  <si>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</si>
  <si>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</si>
  <si>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</si>
  <si>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</si>
  <si>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</si>
  <si>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</si>
  <si>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</si>
  <si>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</si>
  <si>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</si>
  <si>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</si>
  <si>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</si>
  <si>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</si>
  <si>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</si>
  <si>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</si>
  <si>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</si>
  <si>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</si>
  <si>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</si>
  <si>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</si>
  <si>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</si>
  <si>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</si>
  <si>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</si>
  <si>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</si>
  <si>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</si>
  <si>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</si>
  <si>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</si>
  <si>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</si>
  <si>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</si>
  <si>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</si>
  <si>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</si>
  <si>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</si>
  <si>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</si>
  <si>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</si>
  <si>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</si>
  <si>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</si>
  <si>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</si>
  <si>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</si>
  <si>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</si>
  <si>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</si>
  <si>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</si>
  <si>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</si>
  <si>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</si>
  <si>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</si>
  <si>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</si>
  <si>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</si>
  <si>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</si>
  <si>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</si>
  <si>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</si>
  <si>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</si>
  <si>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</si>
  <si>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</si>
  <si>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</si>
  <si>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</si>
  <si>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</si>
  <si>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</si>
  <si>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</si>
  <si>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</si>
  <si>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</si>
  <si>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</si>
  <si>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</si>
  <si>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</si>
  <si>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</si>
  <si>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</si>
  <si>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</si>
  <si>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</si>
  <si>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</si>
  <si>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</si>
  <si>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</si>
  <si>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</si>
  <si>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</si>
  <si>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</si>
  <si>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</si>
  <si>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</si>
  <si>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</si>
  <si>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</si>
  <si>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</si>
  <si>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</si>
  <si>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</si>
  <si>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</si>
  <si>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</si>
  <si>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</si>
  <si>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</si>
  <si>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</si>
  <si>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</si>
  <si>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</si>
  <si>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</si>
  <si>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</si>
  <si>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</si>
  <si>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</si>
  <si>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</si>
  <si>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</si>
  <si>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</si>
  <si>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</si>
  <si>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</si>
  <si>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</si>
  <si>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</si>
  <si>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</si>
  <si>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</si>
  <si>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</si>
  <si>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</si>
  <si>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</si>
  <si>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</si>
  <si>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</si>
  <si>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</si>
  <si>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</si>
  <si>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</si>
  <si>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</si>
  <si>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</si>
  <si>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</si>
  <si>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</si>
  <si>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</si>
  <si>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</si>
  <si>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</si>
  <si>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</si>
  <si>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</si>
  <si>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</si>
  <si>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</si>
  <si>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</si>
  <si>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</si>
  <si>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</si>
  <si>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</si>
  <si>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</si>
  <si>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</si>
  <si>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</si>
  <si>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</si>
  <si>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</si>
  <si>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</si>
  <si>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</si>
  <si>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</si>
  <si>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</si>
  <si>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</si>
  <si>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</si>
  <si>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</si>
  <si>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</si>
  <si>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</si>
  <si>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</si>
  <si>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</si>
  <si>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</si>
  <si>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</si>
  <si>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</si>
  <si>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</si>
  <si>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</si>
  <si>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</si>
  <si>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</si>
  <si>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</si>
  <si>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</si>
  <si>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</si>
  <si>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</si>
  <si>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</si>
  <si>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</si>
  <si>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</si>
  <si>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</si>
  <si>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</si>
  <si>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</si>
  <si>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</si>
  <si>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</si>
  <si>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</si>
  <si>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</si>
  <si>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</si>
  <si>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</si>
  <si>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</si>
  <si>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</si>
  <si>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</si>
  <si>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</si>
  <si>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</si>
  <si>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</si>
  <si>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</si>
  <si>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</si>
  <si>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</si>
  <si>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</si>
  <si>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</si>
  <si>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</si>
  <si>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</si>
  <si>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</si>
  <si>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</si>
  <si>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</si>
  <si>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</si>
  <si>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</si>
  <si>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</si>
  <si>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</si>
  <si>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</si>
  <si>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</si>
  <si>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</si>
  <si>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</si>
  <si>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</si>
  <si>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</si>
  <si>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</si>
  <si>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</si>
  <si>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</si>
  <si>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</si>
  <si>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</si>
  <si>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</si>
  <si>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</si>
  <si>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</si>
  <si>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</si>
  <si>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</si>
  <si>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</si>
  <si>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</si>
  <si>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</si>
  <si>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</si>
  <si>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</si>
  <si>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</si>
  <si>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</si>
  <si>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</si>
  <si>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</si>
  <si>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</si>
  <si>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</si>
  <si>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</si>
  <si>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</si>
  <si>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</si>
  <si>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</si>
  <si>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</si>
  <si>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</si>
  <si>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</si>
  <si>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</si>
  <si>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</si>
  <si>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</si>
  <si>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</si>
  <si>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</si>
  <si>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</si>
  <si>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</si>
  <si>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</si>
  <si>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</si>
  <si>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</si>
  <si>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</si>
  <si>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</si>
  <si>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</si>
  <si>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</si>
  <si>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</si>
  <si>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</si>
  <si>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</si>
  <si>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</si>
  <si>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</si>
  <si>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</si>
  <si>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</si>
  <si>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</si>
  <si>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</si>
  <si>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</si>
  <si>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</si>
  <si>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</si>
  <si>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</si>
  <si>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</si>
  <si>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</si>
  <si>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</si>
  <si>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</si>
  <si>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</si>
  <si>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</si>
  <si>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</si>
  <si>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</si>
  <si>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</si>
  <si>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</si>
  <si>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</si>
  <si>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</si>
  <si>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</si>
  <si>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</si>
  <si>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</si>
  <si>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</si>
  <si>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</si>
  <si>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</si>
  <si>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</si>
  <si>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</si>
  <si>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</si>
  <si>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</si>
  <si>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</si>
  <si>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</si>
  <si>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</si>
  <si>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</si>
  <si>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</si>
  <si>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</si>
  <si>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</si>
  <si>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</si>
  <si>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</si>
  <si>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</si>
  <si>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</si>
  <si>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</si>
  <si>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</si>
  <si>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</si>
  <si>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</si>
  <si>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</si>
  <si>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</si>
  <si>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</si>
  <si>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</si>
  <si>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</si>
  <si>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</si>
  <si>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</si>
  <si>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</si>
  <si>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</si>
  <si>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</si>
  <si>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</si>
  <si>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</si>
  <si>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</si>
  <si>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</si>
  <si>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</si>
  <si>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</si>
  <si>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</si>
  <si>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</si>
  <si>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</si>
  <si>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</si>
  <si>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</si>
  <si>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</si>
  <si>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</si>
  <si>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</si>
  <si>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</si>
  <si>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</si>
  <si>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</si>
  <si>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</si>
  <si>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</si>
  <si>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</si>
  <si>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</si>
  <si>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</si>
  <si>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</si>
  <si>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</si>
  <si>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</si>
  <si>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</si>
  <si>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</si>
  <si>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</si>
  <si>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</si>
  <si>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</si>
  <si>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</si>
  <si>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</si>
  <si>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</si>
  <si>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</si>
  <si>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</si>
  <si>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</si>
  <si>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</si>
  <si>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</si>
  <si>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</si>
  <si>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</si>
  <si>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</si>
  <si>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</si>
  <si>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</si>
  <si>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</si>
  <si>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</si>
  <si>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</si>
  <si>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</si>
  <si>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</si>
  <si>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</si>
  <si>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</si>
  <si>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</si>
  <si>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</si>
  <si>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</si>
  <si>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</si>
  <si>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</si>
  <si>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</si>
  <si>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</si>
  <si>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</si>
  <si>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</si>
  <si>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</si>
  <si>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</si>
  <si>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</si>
  <si>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</si>
  <si>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</si>
  <si>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</si>
  <si>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</si>
  <si>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</si>
  <si>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</si>
  <si>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</si>
  <si>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</si>
  <si>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</si>
  <si>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</si>
  <si>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</si>
  <si>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</si>
  <si>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</si>
  <si>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</si>
  <si>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</si>
  <si>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</si>
  <si>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</si>
  <si>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</si>
  <si>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</si>
  <si>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</si>
  <si>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</si>
  <si>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</si>
  <si>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</si>
  <si>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</si>
  <si>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</si>
  <si>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</si>
  <si>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</si>
  <si>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</si>
  <si>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</si>
  <si>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</si>
  <si>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</si>
  <si>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</si>
  <si>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</si>
  <si>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</si>
  <si>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</si>
  <si>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</si>
  <si>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</si>
  <si>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</si>
  <si>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</si>
  <si>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</si>
  <si>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</si>
  <si>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</si>
  <si>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</si>
  <si>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</si>
  <si>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</si>
  <si>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</si>
  <si>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</si>
  <si>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</si>
  <si>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</si>
  <si>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</si>
  <si>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</si>
  <si>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</si>
  <si>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</si>
  <si>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</si>
  <si>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</si>
  <si>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</si>
  <si>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</si>
  <si>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</si>
  <si>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</si>
  <si>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</si>
  <si>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</si>
  <si>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</si>
  <si>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</si>
  <si>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</si>
  <si>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</si>
  <si>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</si>
  <si>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</si>
  <si>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</si>
  <si>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</si>
  <si>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</si>
  <si>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</si>
  <si>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</si>
  <si>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</si>
  <si>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</si>
  <si>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</si>
  <si>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</si>
  <si>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</si>
  <si>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</si>
  <si>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</si>
  <si>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</si>
  <si>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</si>
  <si>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</si>
  <si>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</si>
  <si>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</si>
  <si>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</si>
  <si>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</si>
  <si>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</si>
  <si>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</si>
  <si>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</si>
  <si>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</si>
  <si>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</si>
  <si>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</si>
  <si>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</si>
  <si>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</si>
  <si>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</si>
  <si>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</si>
  <si>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</si>
  <si>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</si>
  <si>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</si>
  <si>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</si>
  <si>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</si>
  <si>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</si>
  <si>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</si>
  <si>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</si>
  <si>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</si>
  <si>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</si>
  <si>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</si>
  <si>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</si>
  <si>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</si>
  <si>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</si>
  <si>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</si>
  <si>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</si>
  <si>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</si>
  <si>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</si>
  <si>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</si>
  <si>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</si>
  <si>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</si>
  <si>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</si>
  <si>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</si>
  <si>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</si>
  <si>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</si>
  <si>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</si>
  <si>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</si>
  <si>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</si>
  <si>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</si>
  <si>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</si>
  <si>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</si>
  <si>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</si>
  <si>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</si>
  <si>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</si>
  <si>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</si>
  <si>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</si>
  <si>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</si>
  <si>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</si>
  <si>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</si>
  <si>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</si>
  <si>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</si>
  <si>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</si>
  <si>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</si>
  <si>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</si>
  <si>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</si>
  <si>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</si>
  <si>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</si>
  <si>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</si>
  <si>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</si>
  <si>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</si>
  <si>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</si>
  <si>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</si>
  <si>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</si>
  <si>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</si>
  <si>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</si>
  <si>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</si>
  <si>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</si>
  <si>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</si>
  <si>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</si>
  <si>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</si>
  <si>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</si>
  <si>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</si>
  <si>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</si>
  <si>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</si>
  <si>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</si>
  <si>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</si>
  <si>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</si>
  <si>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</si>
  <si>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</si>
  <si>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</si>
  <si>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</si>
  <si>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</si>
  <si>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</si>
  <si>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</si>
  <si>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</si>
  <si>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</si>
  <si>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</si>
  <si>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</si>
  <si>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</si>
  <si>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</si>
  <si>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</si>
  <si>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</si>
  <si>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</si>
  <si>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</si>
  <si>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</si>
  <si>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</si>
  <si>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</si>
  <si>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</si>
  <si>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</si>
  <si>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</si>
  <si>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</si>
  <si>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</si>
  <si>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</si>
  <si>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</si>
  <si>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</si>
  <si>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</si>
  <si>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</si>
  <si>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</si>
  <si>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</si>
  <si>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</si>
  <si>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</si>
  <si>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</si>
  <si>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</si>
  <si>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</si>
  <si>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</si>
  <si>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</si>
  <si>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</si>
  <si>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</si>
  <si>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</si>
  <si>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</si>
  <si>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</si>
  <si>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</si>
  <si>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</si>
  <si>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</si>
  <si>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</si>
  <si>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</si>
  <si>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</si>
  <si>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</si>
  <si>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</si>
  <si>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</si>
  <si>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</si>
  <si>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</si>
  <si>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</si>
  <si>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</si>
  <si>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</si>
  <si>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</si>
  <si>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</si>
  <si>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</si>
  <si>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</si>
  <si>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</si>
  <si>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</si>
  <si>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</si>
  <si>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</si>
  <si>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</si>
  <si>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</si>
  <si>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</si>
  <si>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</si>
  <si>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</si>
  <si>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</si>
  <si>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</si>
  <si>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</si>
  <si>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</si>
  <si>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</si>
  <si>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</si>
  <si>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</si>
  <si>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</si>
  <si>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</si>
  <si>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</si>
  <si>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</si>
  <si>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</si>
  <si>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</si>
  <si>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</si>
  <si>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</si>
  <si>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</si>
  <si>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</si>
  <si>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</si>
  <si>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</si>
  <si>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</si>
  <si>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</si>
  <si>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</si>
  <si>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</si>
  <si>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</si>
  <si>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</si>
  <si>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</si>
  <si>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</si>
  <si>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</si>
  <si>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</si>
  <si>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</si>
  <si>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</si>
  <si>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</si>
  <si>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</si>
  <si>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</si>
  <si>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</si>
  <si>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</si>
  <si>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</si>
  <si>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</si>
  <si>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</si>
  <si>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</si>
  <si>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</si>
  <si>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</si>
  <si>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</si>
  <si>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</si>
  <si>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</si>
  <si>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</si>
  <si>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</si>
  <si>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</si>
  <si>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</si>
  <si>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</si>
  <si>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</si>
  <si>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</si>
  <si>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</si>
  <si>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</si>
  <si>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</si>
  <si>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</si>
  <si>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</si>
  <si>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</si>
  <si>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</si>
  <si>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</si>
  <si>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</si>
  <si>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</si>
  <si>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</si>
  <si>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</si>
  <si>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</si>
  <si>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</si>
  <si>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</si>
  <si>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</si>
  <si>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</si>
  <si>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</si>
  <si>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</si>
  <si>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</si>
  <si>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</si>
  <si>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</si>
  <si>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</si>
  <si>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</si>
  <si>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</si>
  <si>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</si>
  <si>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</si>
  <si>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</si>
  <si>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</si>
  <si>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</si>
  <si>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</si>
  <si>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</si>
  <si>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</si>
  <si>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</si>
  <si>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</si>
  <si>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</si>
  <si>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</si>
  <si>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</si>
  <si>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</si>
  <si>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</si>
  <si>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</si>
  <si>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</si>
  <si>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</si>
  <si>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</si>
  <si>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</si>
  <si>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</si>
  <si>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</si>
  <si>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</si>
  <si>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</si>
  <si>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</si>
  <si>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</si>
  <si>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</si>
  <si>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</si>
  <si>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</si>
  <si>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</si>
  <si>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</si>
  <si>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</si>
  <si>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</si>
  <si>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</si>
  <si>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</si>
  <si>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</si>
  <si>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</si>
  <si>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</si>
  <si>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</si>
  <si>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</si>
  <si>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</si>
  <si>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</si>
  <si>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</si>
  <si>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</si>
  <si>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</si>
  <si>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</si>
  <si>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</si>
  <si>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</si>
  <si>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</si>
  <si>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</si>
  <si>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</si>
  <si>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</si>
  <si>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</si>
  <si>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</si>
  <si>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</si>
  <si>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</si>
  <si>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</si>
  <si>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</si>
  <si>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</si>
  <si>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</si>
  <si>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</si>
  <si>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</si>
  <si>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</si>
  <si>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</si>
  <si>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</si>
  <si>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</si>
  <si>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</si>
  <si>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</si>
  <si>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</si>
  <si>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</si>
  <si>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</si>
  <si>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</si>
  <si>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</si>
  <si>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</si>
  <si>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</si>
  <si>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</si>
  <si>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</si>
  <si>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</si>
  <si>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</si>
  <si>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</si>
  <si>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</si>
  <si>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</si>
  <si>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</si>
  <si>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</si>
  <si>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</si>
  <si>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</si>
  <si>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</si>
  <si>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</si>
  <si>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</si>
  <si>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</si>
  <si>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</si>
  <si>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</si>
  <si>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</si>
  <si>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</si>
  <si>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</si>
  <si>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</si>
  <si>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</si>
  <si>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</si>
  <si>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</si>
  <si>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</si>
  <si>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</si>
  <si>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</si>
  <si>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</si>
  <si>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</si>
  <si>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</si>
  <si>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</si>
  <si>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</si>
  <si>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</si>
  <si>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</si>
  <si>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</si>
  <si>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</si>
  <si>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</si>
  <si>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</si>
  <si>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</si>
  <si>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</si>
  <si>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</si>
  <si>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</si>
  <si>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</si>
  <si>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</si>
  <si>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</si>
  <si>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</si>
  <si>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</si>
  <si>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</si>
  <si>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</si>
  <si>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</si>
  <si>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</si>
  <si>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</si>
  <si>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</si>
  <si>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</si>
  <si>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</si>
  <si>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</si>
  <si>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</si>
  <si>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</si>
  <si>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</si>
  <si>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</si>
  <si>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</si>
  <si>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</si>
  <si>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</si>
  <si>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</si>
  <si>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</si>
  <si>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</si>
  <si>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</si>
  <si>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</si>
  <si>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</si>
  <si>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</si>
  <si>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</si>
  <si>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</si>
  <si>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</si>
  <si>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</si>
  <si>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</si>
  <si>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</si>
  <si>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</si>
  <si>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</si>
  <si>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</si>
  <si>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</si>
  <si>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</si>
  <si>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</si>
  <si>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</si>
  <si>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</si>
  <si>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</si>
  <si>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</si>
  <si>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</si>
  <si>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</si>
  <si>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</si>
  <si>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</si>
  <si>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</si>
  <si>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</si>
  <si>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</si>
  <si>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</si>
  <si>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</si>
  <si>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</si>
  <si>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</si>
  <si>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</si>
  <si>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</si>
  <si>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</si>
  <si>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</si>
  <si>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</si>
  <si>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</si>
  <si>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</si>
  <si>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</si>
  <si>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</si>
  <si>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</si>
  <si>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</si>
  <si>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</si>
  <si>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</si>
  <si>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</si>
  <si>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</si>
  <si>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</si>
  <si>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</si>
  <si>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</si>
  <si>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</si>
  <si>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</si>
  <si>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</si>
  <si>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</si>
  <si>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</si>
  <si>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</si>
  <si>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</si>
  <si>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</si>
  <si>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</si>
  <si>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</si>
  <si>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</si>
  <si>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</si>
  <si>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</si>
  <si>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</si>
  <si>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</si>
  <si>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</si>
  <si>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</si>
  <si>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</si>
  <si>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</si>
  <si>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</si>
  <si>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</si>
  <si>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</si>
  <si>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</si>
  <si>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</si>
  <si>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</si>
  <si>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</si>
  <si>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</si>
  <si>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</si>
  <si>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</si>
  <si>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</si>
  <si>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</si>
  <si>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</si>
  <si>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</si>
  <si>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</si>
  <si>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</si>
  <si>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</si>
  <si>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</si>
  <si>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</si>
  <si>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</si>
  <si>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</si>
  <si>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</si>
  <si>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</si>
  <si>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</si>
  <si>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</si>
  <si>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</si>
  <si>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</si>
  <si>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</si>
  <si>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</si>
  <si>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</si>
  <si>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</si>
  <si>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</si>
  <si>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</si>
  <si>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</si>
  <si>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</si>
  <si>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</si>
  <si>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</si>
  <si>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</si>
  <si>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</si>
  <si>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</si>
  <si>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</si>
  <si>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</si>
  <si>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</si>
  <si>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</si>
  <si>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</si>
  <si>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</si>
  <si>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</si>
  <si>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</si>
  <si>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</si>
  <si>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</si>
  <si>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</si>
  <si>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</si>
  <si>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</si>
  <si>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</si>
  <si>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</si>
  <si>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</si>
  <si>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</si>
  <si>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</si>
  <si>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</si>
  <si>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</si>
  <si>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</si>
  <si>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</si>
  <si>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</si>
  <si>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</si>
  <si>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</si>
  <si>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</si>
  <si>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</si>
  <si>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</si>
  <si>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</si>
  <si>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</si>
  <si>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</si>
  <si>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</si>
  <si>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</si>
  <si>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</si>
  <si>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</si>
  <si>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</si>
  <si>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</si>
  <si>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</si>
  <si>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</si>
  <si>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</si>
  <si>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</si>
  <si>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</si>
  <si>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</si>
  <si>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</si>
  <si>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</si>
  <si>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</si>
  <si>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</si>
  <si>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</si>
  <si>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</si>
  <si>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</si>
  <si>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</si>
  <si>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</si>
  <si>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</si>
  <si>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</si>
  <si>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</si>
  <si>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</si>
  <si>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</si>
  <si>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</si>
  <si>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</si>
  <si>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</si>
  <si>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</si>
  <si>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</si>
  <si>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</si>
  <si>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</si>
  <si>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</si>
  <si>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</si>
  <si>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</si>
  <si>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</si>
  <si>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</si>
  <si>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</si>
  <si>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</si>
  <si>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</si>
  <si>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</si>
  <si>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</si>
  <si>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</si>
  <si>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</si>
  <si>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</si>
  <si>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</si>
  <si>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</si>
  <si>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</si>
  <si>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</si>
  <si>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</si>
  <si>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</si>
  <si>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</si>
  <si>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</si>
  <si>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</si>
  <si>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</si>
  <si>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</si>
  <si>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</si>
  <si>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</si>
  <si>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</si>
  <si>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</si>
  <si>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</si>
  <si>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</si>
  <si>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</si>
  <si>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</si>
  <si>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</si>
  <si>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</si>
  <si>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</si>
  <si>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</si>
  <si>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</si>
  <si>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</si>
  <si>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</si>
  <si>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</si>
  <si>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</si>
  <si>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</si>
  <si>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</si>
  <si>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</si>
  <si>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</si>
  <si>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</si>
  <si>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</si>
  <si>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</si>
  <si>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</si>
  <si>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</si>
  <si>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</si>
  <si>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</si>
  <si>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</si>
  <si>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</si>
  <si>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</si>
  <si>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</si>
  <si>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</si>
  <si>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</si>
  <si>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</si>
  <si>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</si>
  <si>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</si>
  <si>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</si>
  <si>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</si>
  <si>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</si>
  <si>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</si>
  <si>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</si>
  <si>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</si>
  <si>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</si>
  <si>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</si>
  <si>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</si>
  <si>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</si>
  <si>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</si>
  <si>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</si>
  <si>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</si>
  <si>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</si>
  <si>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</si>
  <si>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</si>
  <si>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</si>
  <si>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</si>
  <si>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</si>
  <si>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</si>
  <si>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</si>
  <si>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</si>
  <si>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</si>
  <si>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</si>
  <si>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</si>
  <si>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</si>
  <si>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</si>
  <si>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</si>
  <si>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</si>
  <si>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</si>
  <si>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</si>
  <si>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</si>
  <si>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</si>
  <si>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</si>
  <si>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</si>
  <si>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</si>
  <si>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</si>
  <si>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</si>
  <si>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</si>
  <si>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</si>
  <si>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</si>
  <si>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</si>
  <si>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</si>
  <si>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</si>
  <si>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</si>
  <si>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</si>
  <si>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</si>
  <si>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</si>
  <si>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</si>
  <si>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</si>
  <si>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</si>
  <si>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</si>
  <si>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</si>
  <si>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</si>
  <si>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</si>
  <si>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</si>
  <si>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</si>
  <si>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</si>
  <si>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</si>
  <si>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</si>
  <si>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</si>
  <si>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</si>
  <si>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</si>
  <si>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</si>
  <si>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</si>
  <si>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</si>
  <si>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</si>
  <si>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</si>
  <si>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</si>
  <si>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</si>
  <si>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</si>
  <si>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</si>
  <si>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</si>
  <si>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</si>
  <si>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</si>
  <si>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</si>
  <si>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</si>
  <si>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</si>
  <si>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</si>
  <si>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</si>
  <si>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</si>
  <si>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</si>
  <si>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</si>
  <si>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</si>
  <si>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</si>
  <si>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</si>
  <si>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</si>
  <si>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</si>
  <si>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</si>
  <si>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</si>
  <si>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</si>
  <si>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</si>
  <si>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</si>
  <si>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</si>
  <si>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</si>
  <si>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</si>
  <si>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</si>
  <si>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</si>
  <si>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</si>
  <si>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</si>
  <si>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</si>
  <si>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</si>
  <si>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</si>
  <si>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</si>
  <si>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</si>
  <si>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</si>
  <si>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</si>
  <si>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</si>
  <si>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</si>
  <si>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</si>
  <si>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</si>
  <si>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</si>
  <si>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</si>
  <si>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</si>
  <si>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</si>
  <si>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</si>
  <si>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</si>
  <si>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</si>
  <si>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</si>
  <si>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</si>
  <si>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</si>
  <si>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</si>
  <si>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</si>
  <si>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</si>
  <si>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</si>
  <si>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</si>
  <si>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</si>
  <si>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</si>
  <si>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</si>
  <si>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</si>
  <si>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</si>
  <si>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</si>
  <si>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</si>
  <si>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</si>
  <si>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</si>
  <si>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</si>
  <si>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</si>
  <si>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</si>
  <si>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</si>
  <si>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</si>
  <si>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</si>
  <si>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</si>
  <si>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</si>
  <si>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</si>
  <si>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</si>
  <si>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</si>
  <si>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</si>
  <si>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</si>
  <si>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</si>
  <si>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</si>
  <si>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</si>
  <si>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</si>
  <si>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</si>
  <si>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</si>
  <si>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</si>
  <si>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</si>
  <si>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</si>
  <si>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</si>
  <si>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</si>
  <si>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</si>
  <si>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</si>
  <si>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</si>
  <si>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</si>
  <si>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</si>
  <si>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</si>
  <si>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</si>
  <si>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</si>
  <si>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</si>
  <si>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</si>
  <si>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</si>
  <si>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</si>
  <si>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</si>
  <si>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</si>
  <si>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</si>
  <si>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</si>
  <si>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</si>
  <si>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</si>
  <si>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</si>
  <si>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</si>
  <si>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</si>
  <si>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</si>
  <si>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</si>
  <si>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</si>
  <si>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</si>
  <si>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</si>
  <si>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</si>
  <si>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</si>
  <si>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</si>
  <si>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</si>
  <si>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</si>
  <si>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</si>
  <si>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</si>
  <si>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</si>
  <si>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</si>
  <si>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</si>
  <si>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</si>
  <si>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</si>
  <si>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</si>
  <si>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</si>
  <si>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</si>
  <si>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</si>
  <si>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</si>
  <si>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</si>
  <si>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</si>
  <si>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</si>
  <si>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</si>
  <si>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</si>
  <si>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</si>
  <si>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</si>
  <si>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</si>
  <si>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</si>
  <si>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</si>
  <si>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</si>
  <si>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</si>
  <si>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</si>
  <si>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</si>
  <si>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</si>
  <si>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</si>
  <si>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</si>
  <si>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</si>
  <si>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</si>
  <si>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</si>
  <si>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</si>
  <si>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</si>
  <si>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</si>
  <si>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</si>
  <si>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</si>
  <si>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</si>
  <si>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</si>
  <si>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</si>
  <si>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</si>
  <si>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</si>
  <si>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</si>
  <si>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</si>
  <si>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</si>
  <si>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</si>
  <si>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</si>
  <si>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</si>
  <si>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</si>
  <si>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</si>
  <si>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</si>
  <si>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</si>
  <si>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</si>
  <si>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</si>
  <si>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</si>
  <si>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</si>
  <si>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</si>
  <si>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</si>
  <si>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</si>
  <si>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</si>
  <si>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</si>
  <si>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</si>
  <si>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</si>
  <si>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</si>
  <si>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</si>
  <si>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</si>
  <si>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</si>
  <si>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</si>
  <si>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</si>
  <si>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</si>
  <si>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</si>
  <si>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</si>
  <si>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</si>
  <si>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</si>
  <si>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</si>
  <si>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</si>
  <si>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</si>
  <si>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</si>
  <si>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</si>
  <si>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</si>
  <si>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</si>
  <si>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</si>
  <si>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</si>
  <si>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</si>
  <si>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</si>
  <si>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</si>
  <si>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</si>
  <si>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</si>
  <si>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</si>
  <si>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</si>
  <si>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</si>
  <si>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</si>
  <si>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</si>
  <si>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</si>
  <si>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</si>
  <si>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</si>
  <si>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</si>
  <si>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</si>
  <si>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</si>
  <si>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</si>
  <si>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</si>
  <si>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</si>
  <si>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</si>
  <si>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</si>
  <si>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</si>
  <si>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</si>
  <si>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</si>
  <si>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</si>
  <si>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</si>
  <si>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</si>
  <si>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</si>
  <si>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</si>
  <si>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</si>
  <si>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</si>
  <si>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</si>
  <si>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</si>
  <si>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</si>
  <si>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</si>
  <si>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</si>
  <si>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</si>
  <si>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</si>
  <si>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</si>
  <si>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</si>
  <si>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</si>
  <si>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</si>
  <si>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</si>
  <si>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</si>
  <si>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</si>
  <si>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</si>
  <si>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</si>
  <si>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</si>
  <si>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</si>
  <si>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</si>
  <si>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</si>
  <si>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</si>
  <si>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</si>
  <si>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</si>
  <si>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</si>
  <si>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</si>
  <si>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</si>
  <si>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</si>
  <si>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</si>
  <si>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</si>
  <si>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</si>
  <si>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</si>
  <si>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</si>
  <si>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</si>
  <si>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</si>
  <si>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</si>
  <si>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</si>
  <si>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</si>
  <si>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</si>
  <si>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</si>
  <si>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</si>
  <si>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</si>
  <si>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</si>
  <si>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</si>
  <si>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</si>
  <si>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</si>
  <si>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</si>
  <si>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</si>
  <si>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</si>
  <si>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</si>
  <si>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</si>
  <si>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</si>
  <si>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</si>
  <si>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</si>
  <si>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</si>
  <si>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</si>
  <si>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</si>
  <si>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</si>
  <si>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</si>
  <si>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</si>
  <si>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</si>
  <si>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</si>
  <si>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</si>
  <si>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</si>
  <si>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</si>
  <si>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</si>
  <si>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</si>
  <si>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</si>
  <si>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</si>
  <si>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</si>
  <si>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</si>
  <si>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</si>
  <si>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</si>
  <si>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</si>
  <si>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</si>
  <si>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</si>
  <si>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</si>
  <si>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</si>
  <si>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</si>
  <si>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</si>
  <si>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</si>
  <si>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</si>
  <si>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</si>
  <si>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</si>
  <si>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</si>
  <si>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</si>
  <si>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</si>
  <si>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</si>
  <si>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</si>
  <si>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</si>
  <si>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</si>
  <si>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</si>
  <si>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</si>
  <si>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</si>
  <si>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</si>
  <si>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</si>
  <si>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</si>
  <si>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</si>
  <si>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</si>
  <si>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</si>
  <si>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</si>
  <si>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</si>
  <si>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</si>
  <si>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</si>
  <si>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</si>
  <si>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</si>
  <si>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</si>
  <si>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</si>
  <si>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</si>
  <si>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</si>
  <si>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</si>
  <si>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</si>
  <si>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</si>
  <si>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</si>
  <si>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</si>
  <si>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</si>
  <si>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</si>
  <si>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</si>
  <si>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</si>
  <si>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</si>
  <si>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</si>
  <si>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</si>
  <si>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</si>
  <si>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</si>
  <si>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</si>
  <si>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</si>
  <si>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</si>
  <si>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</si>
  <si>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</si>
  <si>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</si>
  <si>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</si>
  <si>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</si>
  <si>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</si>
  <si>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</si>
  <si>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</si>
  <si>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</si>
  <si>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</si>
  <si>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</si>
  <si>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</si>
  <si>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</si>
  <si>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</si>
  <si>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</si>
  <si>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</si>
  <si>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</si>
  <si>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</si>
  <si>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</si>
  <si>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</si>
  <si>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</si>
  <si>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</si>
  <si>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</si>
  <si>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</si>
  <si>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</si>
  <si>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</si>
  <si>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</si>
  <si>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</si>
  <si>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</si>
  <si>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</si>
  <si>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</si>
  <si>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</si>
  <si>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</si>
  <si>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</si>
  <si>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</si>
  <si>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</si>
  <si>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</si>
  <si>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</si>
  <si>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</si>
  <si>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</si>
  <si>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</si>
  <si>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</si>
  <si>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</si>
  <si>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</si>
  <si>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</si>
  <si>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</si>
  <si>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</si>
  <si>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</si>
  <si>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</si>
  <si>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</si>
  <si>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</si>
  <si>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</si>
  <si>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</si>
  <si>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</si>
  <si>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</si>
  <si>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</si>
  <si>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</si>
  <si>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</si>
  <si>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</si>
  <si>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</si>
  <si>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</si>
  <si>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</si>
  <si>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</si>
  <si>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</si>
  <si>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</si>
  <si>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</si>
  <si>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</si>
  <si>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</si>
  <si>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</si>
  <si>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</si>
  <si>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</si>
  <si>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</si>
  <si>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</si>
  <si>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</si>
  <si>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</si>
  <si>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</si>
  <si>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</si>
  <si>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</si>
  <si>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</si>
  <si>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</si>
  <si>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</si>
  <si>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</si>
  <si>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</si>
  <si>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</si>
  <si>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</si>
  <si>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</si>
  <si>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</si>
  <si>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</si>
  <si>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</si>
  <si>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</si>
  <si>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</si>
  <si>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</si>
  <si>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</si>
  <si>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</si>
  <si>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</si>
  <si>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</si>
  <si>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</si>
  <si>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</si>
  <si>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</si>
  <si>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</si>
  <si>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</si>
  <si>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</si>
  <si>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</si>
  <si>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</si>
  <si>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</si>
  <si>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</si>
  <si>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</si>
  <si>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</si>
  <si>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</si>
  <si>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</si>
  <si>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</si>
  <si>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</si>
  <si>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</si>
  <si>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</si>
  <si>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</si>
  <si>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</si>
  <si>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</si>
  <si>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</si>
  <si>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</si>
  <si>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</si>
  <si>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</si>
  <si>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</si>
  <si>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</si>
  <si>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</si>
  <si>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</si>
  <si>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</si>
  <si>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</si>
  <si>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</si>
  <si>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</si>
  <si>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</si>
  <si>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</si>
  <si>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</si>
  <si>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</si>
  <si>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</si>
  <si>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</si>
  <si>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</si>
  <si>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</si>
  <si>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</si>
  <si>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</si>
  <si>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</si>
  <si>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</si>
  <si>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</si>
  <si>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</si>
  <si>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</si>
  <si>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</si>
  <si>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</si>
  <si>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</si>
  <si>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</si>
  <si>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</si>
  <si>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</si>
  <si>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</si>
  <si>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</si>
  <si>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</si>
  <si>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</si>
  <si>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</si>
  <si>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</si>
  <si>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</si>
  <si>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</si>
  <si>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</si>
  <si>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</si>
  <si>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</si>
  <si>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</si>
  <si>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</si>
  <si>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</si>
  <si>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</si>
  <si>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</si>
  <si>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</si>
  <si>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</si>
  <si>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</si>
  <si>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</si>
  <si>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</si>
  <si>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</si>
  <si>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</si>
  <si>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</si>
  <si>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</si>
  <si>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</si>
  <si>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</si>
  <si>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</si>
  <si>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</si>
  <si>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</si>
  <si>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</si>
  <si>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</si>
  <si>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</si>
  <si>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</si>
  <si>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</si>
  <si>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</si>
  <si>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</si>
  <si>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</si>
  <si>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</si>
  <si>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</si>
  <si>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</si>
  <si>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</si>
  <si>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</si>
  <si>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</si>
  <si>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</si>
  <si>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</si>
  <si>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</si>
  <si>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</si>
  <si>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</si>
  <si>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</si>
  <si>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</si>
  <si>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</si>
  <si>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</si>
  <si>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</si>
  <si>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</si>
  <si>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</si>
  <si>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</si>
  <si>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</si>
  <si>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</si>
  <si>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</si>
  <si>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</si>
  <si>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</si>
  <si>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</si>
  <si>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</si>
  <si>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</si>
  <si>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</si>
  <si>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</si>
  <si>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</si>
  <si>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</si>
  <si>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</si>
  <si>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</si>
  <si>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</si>
  <si>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</si>
  <si>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</si>
  <si>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</si>
  <si>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</si>
  <si>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</si>
  <si>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</si>
  <si>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</si>
  <si>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</si>
  <si>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</si>
  <si>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</si>
  <si>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</si>
  <si>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</si>
  <si>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</si>
  <si>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</si>
  <si>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</si>
  <si>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</si>
  <si>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</si>
  <si>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</si>
  <si>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</si>
  <si>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</si>
  <si>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</si>
  <si>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</si>
  <si>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</si>
  <si>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</si>
  <si>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</si>
  <si>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</si>
  <si>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</si>
  <si>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</si>
  <si>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</si>
  <si>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</si>
  <si>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</si>
  <si>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</si>
  <si>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</si>
  <si>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</si>
  <si>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</si>
  <si>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</si>
  <si>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</si>
  <si>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</si>
  <si>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</si>
  <si>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</si>
  <si>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</si>
  <si>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</si>
  <si>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</si>
  <si>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</si>
  <si>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</si>
  <si>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</si>
  <si>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</si>
  <si>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</si>
  <si>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</si>
  <si>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</si>
  <si>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</si>
  <si>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</si>
  <si>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</si>
  <si>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</si>
  <si>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</si>
  <si>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</si>
  <si>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</si>
  <si>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</si>
  <si>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</si>
  <si>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</si>
  <si>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</si>
  <si>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</si>
  <si>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</si>
  <si>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</si>
  <si>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</si>
  <si>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</si>
  <si>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</si>
  <si>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</si>
  <si>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</si>
  <si>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</si>
  <si>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</si>
  <si>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</si>
  <si>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</si>
  <si>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</si>
  <si>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</si>
  <si>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</si>
  <si>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</si>
  <si>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</si>
  <si>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</si>
  <si>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</si>
  <si>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</si>
  <si>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</si>
  <si>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</si>
  <si>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</si>
  <si>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</si>
  <si>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</si>
  <si>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</si>
  <si>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</si>
  <si>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</si>
  <si>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</si>
  <si>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</si>
  <si>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</si>
  <si>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</si>
  <si>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</si>
  <si>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</si>
  <si>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</si>
  <si>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</si>
  <si>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</si>
  <si>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</si>
  <si>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</si>
  <si>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</si>
  <si>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</si>
  <si>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</si>
  <si>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</si>
  <si>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</si>
  <si>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</si>
  <si>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</si>
  <si>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</si>
  <si>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</si>
  <si>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</si>
  <si>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</si>
  <si>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</si>
  <si>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</si>
  <si>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</si>
  <si>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</si>
  <si>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</si>
  <si>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</si>
  <si>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</si>
  <si>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</si>
  <si>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</si>
  <si>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</si>
  <si>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</si>
  <si>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</si>
  <si>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</si>
  <si>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</si>
  <si>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</si>
  <si>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</si>
  <si>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</si>
  <si>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</si>
  <si>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</si>
  <si>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</si>
  <si>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</si>
  <si>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</si>
  <si>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</si>
  <si>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</si>
  <si>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</si>
  <si>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</si>
  <si>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</si>
  <si>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</si>
  <si>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</si>
  <si>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</si>
  <si>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</si>
  <si>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</si>
  <si>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</si>
  <si>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</si>
  <si>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</si>
  <si>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</si>
  <si>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</si>
  <si>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</si>
  <si>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</si>
  <si>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</si>
  <si>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</si>
  <si>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</si>
  <si>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</si>
  <si>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</si>
  <si>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</si>
  <si>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</si>
  <si>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</si>
  <si>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</si>
  <si>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</si>
  <si>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</si>
  <si>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</si>
  <si>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</si>
  <si>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</si>
  <si>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</si>
  <si>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</si>
  <si>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</si>
  <si>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</si>
  <si>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</si>
  <si>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</si>
  <si>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</si>
  <si>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</si>
  <si>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</si>
  <si>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</si>
  <si>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</si>
  <si>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</si>
  <si>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</si>
  <si>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</si>
  <si>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</si>
  <si>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</si>
  <si>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</si>
  <si>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</si>
  <si>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</si>
  <si>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</si>
  <si>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</si>
  <si>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</si>
  <si>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</si>
  <si>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</si>
  <si>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</si>
  <si>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</si>
  <si>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</si>
  <si>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</si>
  <si>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</si>
  <si>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</si>
  <si>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</si>
  <si>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</si>
  <si>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</si>
  <si>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</si>
  <si>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</si>
  <si>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</si>
  <si>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</si>
  <si>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</si>
  <si>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</si>
  <si>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</si>
  <si>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</si>
  <si>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</si>
  <si>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</si>
  <si>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</si>
  <si>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</si>
  <si>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</si>
  <si>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</si>
  <si>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</si>
  <si>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</si>
  <si>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</si>
  <si>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</si>
  <si>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</si>
  <si>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</si>
  <si>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</si>
  <si>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</si>
  <si>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</si>
  <si>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</si>
  <si>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</si>
  <si>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</si>
  <si>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</si>
  <si>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</si>
  <si>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</si>
  <si>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</si>
  <si>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</si>
  <si>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</si>
  <si>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</si>
  <si>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</si>
  <si>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</si>
  <si>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</si>
  <si>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</si>
  <si>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</si>
  <si>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</si>
  <si>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</si>
  <si>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</si>
  <si>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</si>
  <si>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</si>
  <si>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</si>
  <si>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</si>
  <si>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</si>
  <si>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</si>
  <si>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</si>
  <si>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</si>
  <si>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</si>
  <si>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</si>
  <si>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</si>
  <si>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</si>
  <si>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</si>
  <si>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</si>
  <si>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</si>
  <si>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</si>
  <si>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</si>
  <si>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</si>
  <si>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</si>
  <si>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</si>
  <si>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</si>
  <si>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</si>
  <si>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</si>
  <si>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</si>
  <si>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</si>
  <si>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</si>
  <si>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</si>
  <si>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</si>
  <si>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</si>
  <si>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</si>
  <si>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</si>
  <si>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</si>
  <si>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</si>
  <si>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</si>
  <si>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</si>
  <si>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</si>
  <si>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</si>
  <si>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</si>
  <si>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</si>
  <si>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</si>
  <si>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</si>
  <si>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</si>
  <si>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</si>
  <si>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</si>
  <si>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</si>
  <si>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</si>
  <si>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</si>
  <si>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</si>
  <si>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</si>
  <si>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</si>
  <si>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</si>
  <si>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</si>
  <si>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</si>
  <si>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</si>
  <si>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</si>
  <si>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</si>
  <si>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</si>
  <si>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</si>
  <si>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</si>
  <si>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</si>
  <si>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</si>
  <si>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</si>
  <si>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</si>
  <si>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</si>
  <si>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</si>
  <si>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</si>
  <si>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</si>
  <si>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</si>
  <si>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</si>
  <si>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</si>
  <si>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</si>
  <si>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</si>
  <si>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</si>
  <si>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</si>
  <si>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</si>
  <si>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</si>
  <si>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</si>
  <si>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</si>
  <si>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</si>
  <si>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</si>
  <si>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</si>
  <si>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</si>
  <si>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</si>
  <si>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</si>
  <si>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</si>
  <si>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</si>
  <si>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</si>
  <si>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</si>
  <si>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</si>
  <si>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</si>
  <si>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</si>
  <si>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</si>
  <si>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</si>
  <si>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</si>
  <si>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</si>
  <si>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</si>
  <si>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</si>
  <si>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</si>
  <si>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</si>
  <si>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</si>
  <si>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</si>
  <si>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</si>
  <si>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</si>
  <si>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</si>
  <si>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</si>
  <si>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</si>
  <si>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</si>
  <si>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</si>
  <si>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</si>
  <si>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</si>
  <si>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</si>
  <si>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</si>
  <si>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</si>
  <si>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</si>
  <si>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</si>
  <si>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</si>
  <si>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</si>
  <si>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</si>
  <si>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</si>
  <si>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</si>
  <si>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</si>
  <si>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</si>
  <si>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</si>
  <si>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</si>
  <si>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</si>
  <si>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</si>
  <si>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</si>
  <si>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</si>
  <si>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</si>
  <si>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</si>
  <si>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</si>
  <si>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</si>
  <si>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</si>
  <si>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</si>
  <si>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</si>
  <si>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</si>
  <si>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</si>
  <si>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</si>
  <si>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</si>
  <si>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</si>
  <si>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</si>
  <si>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</si>
  <si>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</si>
  <si>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</si>
  <si>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</si>
  <si>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</si>
  <si>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</si>
  <si>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</si>
  <si>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</si>
  <si>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</si>
  <si>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</si>
  <si>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</si>
  <si>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</si>
  <si>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</si>
  <si>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</si>
  <si>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</si>
  <si>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</si>
  <si>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</si>
  <si>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</si>
  <si>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</si>
  <si>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</si>
  <si>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</si>
  <si>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</si>
  <si>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</si>
  <si>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</si>
  <si>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</si>
  <si>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</si>
  <si>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</si>
  <si>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</si>
  <si>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</si>
  <si>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</si>
  <si>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</si>
  <si>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</si>
  <si>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</si>
  <si>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</si>
  <si>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</si>
  <si>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</si>
  <si>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</si>
  <si>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</si>
  <si>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</si>
  <si>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</si>
  <si>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</si>
  <si>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</si>
  <si>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</si>
  <si>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</si>
  <si>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</si>
  <si>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</si>
  <si>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</si>
  <si>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</si>
  <si>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</si>
  <si>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</si>
  <si>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</si>
  <si>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</si>
  <si>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</si>
  <si>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</si>
  <si>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</si>
  <si>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</si>
  <si>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</si>
  <si>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</si>
  <si>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</si>
  <si>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</si>
  <si>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</si>
  <si>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</si>
  <si>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</si>
  <si>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</si>
  <si>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</si>
  <si>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</si>
  <si>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</si>
  <si>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</si>
  <si>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</si>
  <si>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</si>
  <si>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</si>
  <si>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</si>
  <si>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</si>
  <si>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</si>
  <si>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</si>
  <si>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</si>
  <si>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</si>
  <si>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</si>
  <si>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</si>
  <si>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</si>
  <si>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</si>
  <si>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</si>
  <si>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</si>
  <si>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</si>
  <si>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</si>
  <si>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</si>
  <si>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</si>
  <si>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</si>
  <si>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</si>
  <si>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</si>
  <si>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</si>
  <si>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</si>
  <si>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</si>
  <si>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</si>
  <si>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</si>
  <si>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</si>
  <si>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</si>
  <si>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</si>
  <si>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</si>
  <si>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</si>
  <si>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</si>
  <si>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</si>
  <si>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</si>
  <si>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</si>
  <si>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</si>
  <si>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</si>
  <si>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</si>
  <si>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</si>
  <si>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</si>
  <si>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</si>
  <si>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</si>
  <si>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</si>
  <si>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</si>
  <si>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</si>
  <si>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</si>
  <si>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</si>
  <si>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</si>
  <si>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</si>
  <si>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</si>
  <si>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</si>
  <si>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</si>
  <si>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</si>
  <si>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</si>
  <si>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</si>
  <si>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</si>
  <si>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</si>
  <si>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</si>
  <si>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</si>
  <si>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</si>
  <si>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</si>
  <si>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</si>
  <si>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</si>
  <si>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</si>
  <si>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</si>
  <si>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</si>
  <si>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</si>
  <si>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</si>
  <si>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</si>
  <si>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</si>
  <si>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</si>
  <si>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</si>
  <si>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</si>
  <si>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</si>
  <si>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</si>
  <si>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</si>
  <si>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</si>
  <si>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</si>
  <si>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</si>
  <si>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</si>
  <si>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</si>
  <si>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</si>
  <si>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</si>
  <si>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</si>
  <si>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</si>
  <si>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</si>
  <si>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</si>
  <si>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</si>
  <si>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</si>
  <si>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</si>
  <si>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</si>
  <si>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</si>
  <si>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</si>
  <si>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</si>
  <si>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</si>
  <si>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</si>
  <si>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</si>
  <si>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</si>
  <si>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</si>
  <si>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</si>
  <si>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</si>
  <si>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</si>
  <si>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</si>
  <si>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</si>
  <si>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</si>
  <si>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</si>
  <si>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</si>
  <si>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</si>
  <si>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</si>
  <si>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</si>
  <si>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</si>
  <si>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</si>
  <si>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</si>
  <si>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</si>
  <si>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</si>
  <si>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</si>
  <si>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</si>
  <si>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</si>
  <si>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</si>
  <si>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</si>
  <si>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</si>
  <si>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</si>
  <si>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</si>
  <si>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</si>
  <si>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</si>
  <si>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</si>
  <si>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</si>
  <si>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</si>
  <si>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</si>
  <si>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</si>
  <si>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</si>
  <si>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</si>
  <si>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</si>
  <si>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</si>
  <si>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</si>
  <si>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</si>
  <si>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</si>
  <si>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</si>
  <si>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</si>
  <si>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</si>
  <si>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</si>
  <si>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</si>
  <si>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</si>
  <si>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</si>
  <si>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</si>
  <si>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</si>
  <si>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</si>
  <si>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</si>
  <si>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</si>
  <si>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</si>
  <si>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</si>
  <si>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</si>
  <si>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</si>
  <si>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</si>
  <si>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</si>
  <si>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</si>
  <si>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</si>
  <si>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</si>
  <si>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</si>
  <si>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</si>
  <si>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</si>
  <si>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</si>
  <si>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</si>
  <si>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</si>
  <si>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</si>
  <si>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</si>
  <si>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</si>
  <si>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</si>
  <si>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</si>
  <si>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</si>
  <si>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</si>
  <si>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</si>
  <si>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</si>
  <si>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</si>
  <si>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</si>
  <si>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</si>
  <si>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</si>
  <si>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</si>
  <si>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</si>
  <si>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</si>
  <si>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</si>
  <si>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</si>
  <si>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</si>
  <si>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</si>
  <si>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</si>
  <si>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</si>
  <si>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</si>
  <si>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</si>
  <si>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</si>
  <si>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</si>
  <si>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</si>
  <si>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</si>
  <si>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</si>
  <si>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</si>
  <si>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</si>
  <si>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</si>
  <si>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</si>
  <si>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</si>
  <si>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</si>
  <si>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</si>
  <si>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</si>
  <si>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</si>
  <si>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</si>
  <si>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</si>
  <si>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</si>
  <si>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</si>
  <si>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</si>
  <si>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</si>
  <si>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</si>
  <si>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</si>
  <si>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</si>
  <si>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</si>
  <si>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</si>
  <si>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</si>
  <si>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</si>
  <si>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</si>
  <si>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</si>
  <si>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</si>
  <si>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</si>
  <si>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</si>
  <si>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</si>
  <si>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</si>
  <si>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</si>
  <si>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</si>
  <si>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</si>
  <si>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</si>
  <si>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</si>
  <si>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</si>
  <si>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</si>
  <si>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</si>
  <si>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</si>
  <si>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</si>
  <si>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</si>
  <si>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</si>
  <si>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</si>
  <si>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</si>
  <si>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</si>
  <si>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</si>
  <si>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</si>
  <si>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</si>
  <si>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</si>
  <si>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</si>
  <si>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</si>
  <si>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</si>
  <si>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</si>
  <si>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</si>
  <si>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</si>
  <si>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</si>
  <si>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</si>
  <si>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</si>
  <si>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</si>
  <si>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</si>
  <si>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</si>
  <si>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</si>
  <si>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</si>
  <si>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</si>
  <si>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</si>
  <si>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</si>
  <si>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</si>
  <si>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</si>
  <si>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</si>
  <si>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</si>
  <si>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</si>
  <si>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</si>
  <si>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</si>
  <si>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</si>
  <si>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</si>
  <si>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</si>
  <si>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</si>
  <si>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</si>
  <si>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</si>
  <si>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</si>
  <si>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</si>
  <si>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</si>
  <si>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</si>
  <si>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</si>
  <si>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</si>
  <si>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</si>
  <si>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</si>
  <si>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</si>
  <si>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</si>
  <si>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</si>
  <si>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</si>
  <si>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</si>
  <si>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</si>
  <si>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</si>
  <si>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</si>
  <si>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</si>
  <si>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</si>
  <si>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</si>
  <si>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</si>
  <si>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</si>
  <si>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</si>
  <si>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</si>
  <si>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</si>
  <si>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</si>
  <si>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</si>
  <si>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</si>
  <si>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</si>
  <si>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</si>
  <si>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</si>
  <si>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</si>
  <si>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</si>
  <si>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</si>
  <si>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</si>
  <si>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</si>
  <si>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</si>
  <si>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</si>
  <si>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</si>
  <si>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</si>
  <si>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</si>
  <si>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</si>
  <si>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</si>
  <si>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</si>
  <si>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</si>
  <si>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</si>
  <si>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</si>
  <si>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</si>
  <si>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</si>
  <si>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</si>
  <si>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</si>
  <si>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</si>
  <si>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</si>
  <si>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</si>
  <si>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</si>
  <si>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</si>
  <si>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</si>
  <si>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</si>
  <si>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</si>
  <si>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</si>
  <si>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</si>
  <si>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</si>
  <si>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</si>
  <si>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</si>
  <si>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</si>
  <si>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</si>
  <si>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</si>
  <si>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</si>
  <si>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</si>
  <si>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</si>
  <si>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</si>
  <si>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</si>
  <si>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</si>
  <si>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</si>
  <si>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</si>
  <si>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</si>
  <si>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</si>
  <si>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</si>
  <si>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</si>
  <si>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</si>
  <si>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</si>
  <si>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</si>
  <si>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</si>
  <si>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</si>
  <si>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</si>
  <si>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</si>
  <si>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</si>
  <si>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</si>
  <si>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</si>
  <si>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</si>
  <si>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</si>
  <si>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</si>
  <si>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</si>
  <si>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</si>
  <si>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</si>
  <si>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</si>
  <si>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</si>
  <si>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</si>
  <si>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</si>
  <si>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</si>
  <si>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</si>
  <si>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</si>
  <si>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</si>
  <si>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</si>
  <si>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</si>
  <si>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</si>
  <si>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</si>
  <si>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</si>
  <si>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</si>
  <si>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</si>
  <si>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</si>
  <si>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</si>
  <si>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</si>
  <si>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</si>
  <si>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</si>
  <si>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</si>
  <si>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</si>
  <si>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</si>
  <si>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</si>
  <si>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</si>
  <si>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</si>
  <si>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</si>
  <si>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</si>
  <si>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</si>
  <si>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</si>
  <si>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</si>
  <si>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</si>
  <si>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</si>
  <si>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</si>
  <si>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</si>
  <si>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</si>
  <si>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</si>
  <si>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</si>
  <si>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</si>
  <si>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</si>
  <si>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</si>
  <si>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</si>
  <si>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</si>
  <si>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</si>
  <si>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</si>
  <si>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</si>
  <si>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</si>
  <si>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</si>
  <si>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</si>
  <si>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</si>
  <si>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</si>
  <si>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</si>
  <si>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</si>
  <si>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</si>
  <si>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</si>
  <si>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</si>
  <si>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</si>
  <si>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</si>
  <si>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</si>
  <si>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</si>
  <si>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</si>
  <si>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</si>
  <si>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</si>
  <si>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</si>
  <si>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</si>
  <si>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</si>
  <si>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</si>
  <si>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</si>
  <si>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</si>
  <si>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</si>
  <si>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</si>
  <si>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</si>
  <si>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</si>
  <si>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</si>
  <si>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</si>
  <si>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</si>
  <si>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</si>
  <si>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</si>
  <si>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</si>
  <si>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</si>
  <si>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</si>
  <si>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</si>
  <si>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</si>
  <si>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</si>
  <si>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</si>
  <si>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</si>
  <si>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</si>
  <si>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</si>
  <si>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</si>
  <si>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</si>
  <si>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</si>
  <si>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</si>
  <si>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</si>
  <si>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</si>
  <si>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</si>
  <si>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</si>
  <si>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</si>
  <si>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</si>
  <si>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</si>
  <si>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</si>
  <si>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</si>
  <si>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</si>
  <si>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</si>
  <si>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</si>
  <si>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</si>
  <si>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</si>
  <si>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</si>
  <si>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</si>
  <si>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</si>
  <si>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</si>
  <si>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</si>
  <si>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</si>
  <si>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</si>
  <si>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</si>
  <si>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</si>
  <si>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</si>
  <si>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</si>
  <si>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</si>
  <si>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</si>
  <si>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</si>
  <si>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</si>
  <si>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</si>
  <si>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</si>
  <si>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</si>
  <si>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</si>
  <si>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</si>
  <si>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</si>
  <si>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</si>
  <si>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</si>
  <si>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</si>
  <si>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</si>
  <si>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</si>
  <si>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</si>
  <si>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</si>
  <si>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</si>
  <si>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</si>
  <si>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</si>
  <si>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</si>
  <si>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</si>
  <si>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</si>
  <si>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</si>
  <si>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</si>
  <si>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</si>
  <si>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</si>
  <si>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</si>
  <si>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</si>
  <si>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</si>
  <si>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</si>
  <si>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</si>
  <si>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</si>
  <si>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</si>
  <si>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</si>
  <si>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</si>
  <si>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</si>
  <si>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</si>
  <si>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</si>
  <si>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</si>
  <si>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</si>
  <si>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</si>
  <si>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</si>
  <si>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</si>
  <si>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</si>
  <si>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</si>
  <si>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</si>
  <si>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</si>
  <si>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</si>
  <si>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</si>
  <si>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</si>
  <si>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</si>
  <si>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</si>
  <si>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</si>
  <si>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</si>
  <si>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</si>
  <si>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</si>
  <si>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</si>
  <si>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</si>
  <si>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</si>
  <si>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</si>
  <si>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</si>
  <si>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</si>
  <si>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</si>
  <si>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</si>
  <si>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</si>
  <si>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</si>
  <si>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</si>
  <si>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</si>
  <si>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</si>
  <si>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</si>
  <si>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</si>
  <si>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</si>
  <si>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</si>
  <si>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</si>
  <si>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</si>
  <si>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</si>
  <si>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</si>
  <si>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</si>
  <si>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</si>
  <si>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</si>
  <si>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</si>
  <si>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</si>
  <si>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</si>
  <si>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</si>
  <si>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</si>
  <si>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</si>
  <si>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</si>
  <si>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</si>
  <si>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</si>
  <si>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</si>
  <si>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</si>
  <si>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</si>
  <si>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</si>
  <si>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</si>
  <si>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</si>
  <si>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</si>
  <si>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</si>
  <si>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</si>
  <si>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</si>
  <si>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</si>
  <si>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</si>
  <si>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</si>
  <si>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</si>
  <si>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</si>
  <si>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</si>
  <si>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</si>
  <si>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</si>
  <si>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</si>
  <si>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</si>
  <si>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</si>
  <si>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</si>
  <si>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</si>
  <si>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</si>
  <si>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</si>
  <si>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</si>
  <si>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</si>
  <si>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</si>
  <si>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</si>
  <si>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</si>
  <si>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</si>
  <si>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</si>
  <si>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</si>
  <si>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</si>
  <si>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</si>
  <si>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</si>
  <si>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</si>
  <si>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</si>
  <si>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</si>
  <si>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</si>
  <si>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</si>
  <si>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</si>
  <si>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</si>
  <si>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</si>
  <si>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</si>
  <si>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</si>
  <si>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</si>
  <si>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</si>
  <si>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</si>
  <si>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</si>
  <si>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</si>
  <si>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</si>
  <si>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</si>
  <si>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</si>
  <si>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</si>
  <si>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</si>
  <si>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</si>
  <si>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</si>
  <si>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</si>
  <si>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</si>
  <si>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</si>
  <si>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</si>
  <si>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</si>
  <si>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</si>
  <si>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</si>
  <si>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</si>
  <si>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</si>
  <si>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</si>
  <si>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</si>
  <si>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</si>
  <si>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</si>
  <si>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</si>
  <si>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</si>
  <si>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</si>
  <si>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</si>
  <si>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</si>
  <si>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</si>
  <si>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</si>
  <si>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</si>
  <si>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</si>
  <si>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</si>
  <si>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</si>
  <si>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</si>
  <si>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</si>
  <si>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</si>
  <si>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</si>
  <si>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</si>
  <si>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</si>
  <si>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</si>
  <si>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</si>
  <si>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</si>
  <si>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</si>
  <si>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</si>
  <si>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</si>
  <si>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</si>
  <si>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</si>
  <si>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</si>
  <si>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</si>
  <si>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</si>
  <si>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</si>
  <si>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</si>
  <si>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</si>
  <si>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</si>
  <si>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</si>
  <si>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</si>
  <si>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</si>
  <si>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</si>
  <si>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</si>
  <si>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</si>
  <si>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</si>
  <si>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</si>
  <si>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</si>
  <si>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</si>
  <si>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</si>
  <si>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</si>
  <si>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</si>
  <si>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</si>
  <si>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</si>
  <si>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</si>
  <si>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</si>
  <si>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</si>
  <si>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</si>
  <si>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</si>
  <si>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</si>
  <si>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</si>
  <si>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</si>
  <si>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</si>
  <si>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</si>
  <si>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</si>
  <si>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</si>
  <si>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</si>
  <si>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</si>
  <si>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</si>
  <si>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</si>
  <si>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</si>
  <si>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</si>
  <si>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</si>
  <si>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</si>
  <si>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</si>
  <si>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</si>
  <si>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</si>
  <si>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</si>
  <si>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</si>
  <si>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</si>
  <si>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</si>
  <si>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</si>
  <si>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</si>
  <si>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</si>
  <si>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</si>
  <si>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</si>
  <si>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</si>
  <si>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</si>
  <si>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</si>
  <si>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</si>
  <si>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</si>
  <si>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</si>
  <si>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</si>
  <si>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</si>
  <si>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</si>
  <si>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</si>
  <si>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</si>
  <si>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</si>
  <si>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</si>
  <si>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</si>
  <si>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</si>
  <si>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</si>
  <si>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</si>
  <si>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</si>
  <si>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</si>
  <si>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</si>
  <si>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</si>
  <si>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</si>
  <si>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</si>
  <si>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</si>
  <si>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</si>
  <si>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</si>
  <si>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</si>
  <si>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</si>
  <si>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</si>
  <si>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</si>
  <si>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</si>
  <si>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</si>
  <si>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</si>
  <si>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</si>
  <si>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</si>
  <si>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</si>
  <si>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</si>
  <si>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</si>
  <si>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</si>
  <si>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</si>
  <si>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</si>
  <si>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</si>
  <si>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</si>
  <si>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</si>
  <si>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</si>
  <si>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</si>
  <si>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</si>
  <si>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</si>
  <si>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</si>
  <si>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</si>
  <si>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</si>
  <si>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</si>
  <si>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</si>
  <si>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</si>
  <si>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</si>
  <si>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</si>
  <si>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</si>
  <si>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</si>
  <si>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</si>
  <si>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</si>
  <si>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</si>
  <si>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</si>
  <si>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</si>
  <si>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</si>
  <si>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</si>
  <si>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</si>
  <si>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</si>
  <si>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</si>
  <si>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</si>
  <si>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</si>
  <si>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</si>
  <si>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</si>
  <si>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</si>
  <si>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</si>
  <si>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</si>
  <si>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</si>
  <si>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</si>
  <si>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</si>
  <si>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</si>
  <si>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</si>
  <si>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</si>
  <si>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</si>
  <si>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</si>
  <si>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</si>
  <si>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</si>
  <si>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</si>
  <si>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</si>
  <si>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</si>
  <si>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</si>
  <si>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</si>
  <si>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</si>
  <si>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</si>
  <si>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</si>
  <si>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</si>
  <si>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</si>
  <si>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</si>
  <si>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</si>
  <si>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</si>
  <si>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</si>
  <si>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</si>
  <si>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</si>
  <si>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</si>
  <si>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</si>
  <si>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</si>
  <si>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</si>
  <si>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</si>
  <si>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</si>
  <si>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</si>
  <si>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</si>
  <si>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</si>
  <si>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</si>
  <si>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</si>
  <si>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</si>
  <si>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</si>
  <si>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</si>
  <si>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</si>
  <si>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</si>
  <si>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</si>
  <si>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</si>
  <si>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</si>
  <si>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</si>
  <si>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</si>
  <si>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</si>
  <si>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</si>
  <si>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</si>
  <si>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</si>
  <si>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</si>
  <si>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</si>
  <si>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</si>
  <si>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</si>
  <si>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</si>
  <si>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</si>
  <si>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</si>
  <si>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</si>
  <si>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</si>
  <si>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</si>
  <si>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</si>
  <si>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</si>
  <si>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</si>
  <si>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</si>
  <si>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</si>
  <si>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</si>
  <si>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</si>
  <si>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</si>
  <si>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</si>
  <si>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</si>
  <si>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</si>
  <si>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</si>
  <si>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</si>
  <si>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</si>
  <si>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</si>
  <si>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</si>
  <si>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</si>
  <si>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</si>
  <si>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</si>
  <si>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</si>
  <si>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</si>
  <si>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</si>
  <si>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</si>
  <si>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</si>
  <si>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</si>
  <si>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</si>
  <si>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</si>
  <si>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</si>
  <si>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</si>
  <si>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</si>
  <si>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</si>
  <si>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</si>
  <si>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</si>
  <si>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</si>
  <si>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</si>
  <si>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</si>
  <si>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</si>
  <si>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</si>
  <si>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</si>
  <si>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</si>
  <si>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</si>
  <si>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</si>
  <si>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</si>
  <si>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</si>
  <si>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</si>
  <si>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</si>
  <si>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</si>
  <si>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</si>
  <si>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</si>
  <si>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</si>
  <si>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</si>
  <si>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</si>
  <si>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</si>
  <si>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</si>
  <si>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</si>
  <si>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</si>
  <si>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</si>
  <si>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</si>
  <si>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</si>
  <si>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</si>
  <si>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</si>
  <si>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</si>
  <si>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</si>
  <si>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</si>
  <si>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</si>
  <si>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</si>
  <si>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</si>
  <si>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</si>
  <si>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</si>
  <si>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</si>
  <si>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</si>
  <si>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</si>
  <si>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</si>
  <si>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</si>
  <si>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</si>
  <si>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</si>
  <si>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</si>
  <si>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</si>
  <si>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</si>
  <si>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</si>
  <si>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</si>
  <si>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</si>
  <si>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</si>
  <si>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</si>
  <si>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</si>
  <si>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</si>
  <si>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</si>
  <si>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</si>
  <si>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</si>
  <si>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</si>
  <si>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</si>
  <si>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</si>
  <si>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</si>
  <si>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</si>
  <si>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</si>
  <si>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</si>
  <si>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</si>
  <si>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</si>
  <si>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</si>
  <si>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</si>
  <si>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</si>
  <si>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</si>
  <si>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</si>
  <si>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</si>
  <si>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</si>
  <si>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</si>
  <si>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</si>
  <si>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</si>
  <si>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</si>
  <si>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</si>
  <si>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</si>
  <si>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</si>
  <si>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</si>
  <si>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</si>
  <si>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</si>
  <si>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</si>
  <si>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</si>
  <si>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</si>
  <si>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</si>
  <si>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</si>
  <si>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</si>
  <si>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</si>
  <si>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</si>
  <si>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</si>
  <si>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</si>
  <si>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</si>
  <si>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</si>
  <si>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</si>
  <si>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</si>
  <si>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</si>
  <si>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</si>
  <si>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</si>
  <si>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</si>
  <si>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</si>
  <si>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</si>
  <si>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</si>
  <si>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</si>
  <si>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</si>
  <si>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</si>
  <si>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</si>
  <si>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</si>
  <si>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</si>
  <si>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</si>
  <si>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</si>
  <si>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</si>
  <si>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</si>
  <si>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</si>
  <si>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</si>
  <si>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</si>
  <si>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</si>
  <si>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</si>
  <si>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</si>
  <si>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</si>
  <si>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</si>
  <si>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</si>
  <si>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</si>
  <si>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</si>
  <si>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</si>
  <si>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</si>
  <si>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</si>
  <si>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</si>
  <si>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</si>
  <si>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</si>
  <si>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</si>
  <si>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</si>
  <si>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</si>
  <si>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</si>
  <si>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</si>
  <si>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</si>
  <si>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</si>
  <si>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</si>
  <si>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</si>
  <si>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</si>
  <si>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</si>
  <si>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</si>
  <si>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</si>
  <si>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</si>
  <si>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</si>
  <si>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</si>
  <si>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</si>
  <si>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</si>
  <si>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</si>
  <si>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</si>
  <si>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</si>
  <si>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</si>
  <si>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</si>
  <si>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</si>
  <si>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</si>
  <si>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</si>
  <si>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</si>
  <si>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</si>
  <si>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</si>
  <si>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</si>
  <si>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</si>
  <si>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</si>
  <si>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</si>
  <si>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</si>
  <si>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</si>
  <si>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</si>
  <si>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</si>
  <si>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</si>
  <si>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</si>
  <si>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</si>
  <si>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</si>
  <si>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</si>
  <si>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</si>
  <si>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</si>
  <si>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</si>
  <si>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</si>
  <si>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</si>
  <si>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</si>
  <si>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</si>
  <si>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</si>
  <si>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</si>
  <si>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</si>
  <si>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</si>
  <si>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</si>
  <si>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</si>
  <si>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</si>
  <si>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</si>
  <si>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</si>
  <si>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</si>
  <si>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</si>
  <si>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</si>
  <si>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</si>
  <si>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</si>
  <si>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</si>
  <si>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</si>
  <si>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</si>
  <si>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</si>
  <si>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</si>
  <si>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</si>
  <si>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</si>
  <si>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</si>
  <si>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</si>
  <si>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</si>
  <si>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</si>
  <si>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</si>
  <si>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</si>
  <si>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</si>
  <si>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</si>
  <si>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</si>
  <si>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</si>
  <si>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</si>
  <si>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</si>
  <si>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</si>
  <si>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</si>
  <si>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</si>
  <si>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</si>
  <si>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</si>
  <si>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</si>
  <si>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</si>
  <si>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</si>
  <si>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</si>
  <si>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</si>
  <si>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</si>
  <si>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</si>
  <si>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</si>
  <si>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</si>
  <si>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</si>
  <si>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</si>
  <si>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</si>
  <si>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</si>
  <si>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</si>
  <si>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</si>
  <si>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</si>
  <si>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</si>
  <si>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</si>
  <si>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</si>
  <si>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</si>
  <si>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</si>
  <si>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</si>
  <si>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</si>
  <si>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</si>
  <si>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</si>
  <si>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</si>
  <si>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</si>
  <si>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</si>
  <si>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</si>
  <si>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</si>
  <si>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</si>
  <si>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</si>
  <si>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</si>
  <si>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</si>
  <si>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</si>
  <si>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</si>
  <si>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</si>
  <si>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</si>
  <si>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</si>
  <si>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</si>
  <si>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</si>
  <si>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</si>
  <si>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</si>
  <si>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</si>
  <si>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</si>
  <si>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</si>
  <si>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</si>
  <si>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</si>
  <si>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</si>
  <si>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</si>
  <si>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</si>
  <si>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</si>
  <si>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</si>
  <si>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</si>
  <si>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</si>
  <si>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</si>
  <si>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</si>
  <si>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</si>
  <si>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</si>
  <si>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</si>
  <si>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</si>
  <si>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</si>
  <si>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</si>
  <si>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</si>
  <si>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</si>
  <si>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</si>
  <si>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</si>
  <si>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</si>
  <si>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</si>
  <si>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</si>
  <si>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</si>
  <si>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</si>
  <si>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</si>
  <si>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</si>
  <si>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</si>
  <si>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</si>
  <si>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</si>
  <si>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</si>
  <si>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</si>
  <si>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</si>
  <si>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</si>
  <si>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</si>
  <si>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</si>
  <si>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</si>
  <si>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</si>
  <si>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</si>
  <si>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</si>
  <si>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</si>
  <si>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</si>
  <si>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</si>
  <si>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</si>
  <si>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</si>
  <si>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</si>
  <si>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</si>
  <si>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</si>
  <si>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</si>
  <si>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</si>
  <si>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</si>
  <si>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</si>
  <si>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</si>
  <si>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</si>
  <si>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</si>
  <si>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</si>
  <si>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</si>
  <si>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</si>
  <si>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</si>
  <si>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</si>
  <si>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</si>
  <si>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</si>
  <si>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</si>
  <si>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</si>
  <si>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</si>
  <si>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</si>
  <si>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</si>
  <si>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</si>
  <si>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</si>
  <si>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</si>
  <si>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</si>
  <si>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</si>
  <si>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</si>
  <si>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</si>
  <si>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</si>
  <si>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</si>
  <si>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</si>
  <si>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</si>
  <si>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</si>
  <si>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</si>
  <si>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</si>
  <si>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</si>
  <si>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</si>
  <si>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</si>
  <si>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</si>
  <si>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</si>
  <si>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</si>
  <si>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</si>
  <si>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</si>
  <si>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</si>
  <si>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</si>
  <si>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</si>
  <si>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</si>
  <si>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</si>
  <si>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</si>
  <si>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</si>
  <si>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</si>
  <si>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</si>
  <si>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</si>
  <si>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</si>
  <si>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</si>
  <si>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</si>
  <si>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</si>
  <si>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</si>
  <si>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</si>
  <si>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</si>
  <si>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</si>
  <si>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</si>
  <si>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</si>
  <si>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</si>
  <si>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</si>
  <si>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</si>
  <si>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</si>
  <si>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</si>
  <si>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</si>
  <si>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</si>
  <si>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</si>
  <si>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</si>
  <si>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</si>
  <si>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</si>
  <si>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</si>
  <si>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</si>
  <si>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</si>
  <si>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</si>
  <si>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</si>
  <si>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</si>
  <si>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</si>
  <si>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</si>
  <si>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</si>
  <si>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</si>
  <si>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</si>
  <si>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</si>
  <si>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</si>
  <si>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</si>
  <si>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</si>
  <si>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</si>
  <si>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</si>
  <si>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</si>
  <si>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</si>
  <si>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</si>
  <si>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</si>
  <si>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</si>
  <si>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</si>
  <si>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</si>
  <si>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</si>
  <si>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</si>
  <si>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</si>
  <si>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</si>
  <si>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</si>
  <si>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</si>
  <si>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</si>
  <si>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</si>
  <si>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</si>
  <si>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</si>
  <si>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</si>
  <si>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</si>
  <si>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</si>
  <si>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</si>
  <si>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</si>
  <si>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</si>
  <si>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</si>
  <si>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</si>
  <si>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</si>
  <si>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</si>
  <si>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</si>
  <si>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</si>
  <si>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</si>
  <si>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</si>
  <si>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</si>
  <si>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</si>
  <si>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</si>
  <si>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</si>
  <si>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</si>
  <si>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</si>
  <si>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</si>
  <si>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</si>
  <si>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</si>
  <si>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</si>
  <si>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</si>
  <si>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</si>
  <si>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</si>
  <si>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</si>
  <si>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</si>
  <si>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</si>
  <si>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</si>
  <si>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</si>
  <si>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</si>
  <si>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</si>
  <si>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</si>
  <si>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</si>
  <si>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</si>
  <si>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</si>
  <si>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</si>
  <si>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</si>
  <si>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</si>
  <si>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</si>
  <si>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</si>
  <si>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</si>
  <si>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</si>
  <si>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</si>
  <si>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</si>
  <si>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</si>
  <si>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</si>
  <si>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</si>
  <si>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</si>
  <si>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</si>
  <si>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</si>
  <si>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</si>
  <si>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</si>
  <si>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</si>
  <si>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</si>
  <si>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</si>
  <si>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</si>
  <si>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</si>
  <si>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</si>
  <si>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</si>
  <si>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</si>
  <si>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</si>
  <si>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</si>
  <si>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</si>
  <si>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</si>
  <si>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</si>
  <si>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</si>
  <si>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</si>
  <si>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</si>
  <si>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</si>
  <si>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</si>
  <si>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</si>
  <si>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</si>
  <si>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</si>
  <si>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</si>
  <si>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</si>
  <si>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</si>
  <si>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</si>
  <si>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</si>
  <si>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</si>
  <si>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</si>
  <si>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</si>
  <si>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</si>
  <si>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</si>
  <si>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</si>
  <si>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</si>
  <si>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</si>
  <si>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</si>
  <si>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</si>
  <si>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</si>
  <si>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</si>
  <si>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</si>
  <si>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</si>
  <si>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</si>
  <si>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</si>
  <si>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</si>
  <si>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</si>
  <si>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</si>
  <si>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</si>
  <si>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</si>
  <si>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</si>
  <si>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</si>
  <si>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</si>
  <si>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</si>
  <si>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</si>
  <si>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</si>
  <si>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</si>
  <si>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</si>
  <si>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</si>
  <si>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</si>
  <si>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</si>
  <si>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</si>
  <si>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</si>
  <si>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</si>
  <si>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</si>
  <si>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</si>
  <si>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</si>
  <si>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</si>
  <si>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</si>
  <si>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</si>
  <si>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</si>
  <si>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</si>
  <si>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</si>
  <si>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</si>
  <si>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</si>
  <si>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</si>
  <si>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</si>
  <si>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</si>
  <si>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</si>
  <si>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</si>
  <si>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</si>
  <si>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</si>
  <si>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</si>
  <si>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</si>
  <si>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</si>
  <si>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</si>
  <si>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</si>
  <si>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</si>
  <si>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</si>
  <si>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</si>
  <si>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</si>
  <si>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</si>
  <si>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</si>
  <si>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</si>
  <si>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</si>
  <si>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</si>
  <si>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</si>
  <si>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</si>
  <si>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</si>
  <si>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</si>
  <si>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</si>
  <si>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</si>
  <si>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</si>
  <si>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</si>
  <si>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</si>
  <si>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</si>
  <si>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</si>
  <si>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</si>
  <si>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</si>
  <si>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</si>
  <si>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</si>
  <si>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</si>
  <si>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</si>
  <si>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</si>
  <si>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</si>
  <si>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</si>
  <si>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</si>
  <si>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</si>
  <si>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</si>
  <si>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</si>
  <si>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</si>
  <si>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</si>
  <si>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</si>
  <si>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</si>
  <si>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</si>
  <si>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</si>
  <si>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</si>
  <si>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</si>
  <si>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</si>
  <si>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</si>
  <si>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</si>
  <si>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</si>
  <si>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</si>
  <si>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</si>
  <si>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</si>
  <si>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</si>
  <si>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</si>
  <si>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</si>
  <si>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</si>
  <si>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</si>
  <si>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</si>
  <si>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</si>
  <si>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</si>
  <si>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</si>
  <si>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</si>
  <si>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</si>
  <si>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</si>
  <si>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</si>
  <si>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</si>
  <si>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</si>
  <si>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</si>
  <si>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</si>
  <si>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</si>
  <si>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</si>
  <si>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</si>
  <si>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</si>
  <si>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</si>
  <si>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</si>
  <si>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</si>
  <si>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</si>
  <si>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</si>
  <si>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</si>
  <si>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</si>
  <si>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</si>
  <si>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</si>
  <si>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</si>
  <si>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</si>
  <si>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</si>
  <si>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</si>
  <si>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</si>
  <si>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</si>
  <si>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</si>
  <si>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</si>
  <si>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</si>
  <si>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</si>
  <si>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</si>
  <si>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</si>
  <si>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</si>
  <si>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</si>
  <si>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</si>
  <si>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</si>
  <si>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</si>
  <si>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</si>
  <si>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</si>
  <si>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</si>
  <si>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</si>
  <si>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</si>
  <si>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</si>
  <si>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</si>
  <si>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</si>
  <si>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</si>
  <si>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</si>
  <si>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</si>
  <si>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</si>
  <si>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</si>
  <si>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</si>
  <si>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</si>
  <si>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</si>
  <si>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</si>
  <si>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</si>
  <si>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</si>
  <si>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</si>
  <si>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</si>
  <si>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</si>
  <si>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</si>
  <si>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</si>
  <si>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</si>
  <si>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</si>
  <si>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</si>
  <si>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</si>
  <si>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</si>
  <si>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</si>
  <si>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</si>
  <si>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</si>
  <si>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</si>
  <si>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</si>
  <si>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</si>
  <si>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</si>
  <si>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</si>
  <si>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</si>
  <si>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</si>
  <si>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</si>
  <si>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</si>
  <si>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</si>
  <si>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</si>
  <si>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</si>
  <si>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</si>
  <si>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</si>
  <si>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</si>
  <si>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</si>
  <si>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</si>
  <si>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</si>
  <si>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</si>
  <si>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</si>
  <si>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</si>
  <si>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</si>
  <si>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</si>
  <si>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</si>
  <si>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</si>
  <si>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</si>
  <si>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</si>
  <si>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</si>
  <si>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</si>
  <si>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</si>
  <si>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</si>
  <si>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</si>
  <si>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</si>
  <si>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</si>
  <si>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</si>
  <si>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</si>
  <si>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</si>
  <si>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</si>
  <si>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</si>
  <si>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</si>
  <si>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</si>
  <si>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</si>
  <si>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</si>
  <si>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</si>
  <si>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</si>
  <si>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</si>
  <si>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</si>
  <si>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</si>
  <si>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</si>
  <si>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</si>
  <si>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</si>
  <si>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</si>
  <si>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</si>
  <si>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</si>
  <si>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</si>
  <si>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</si>
  <si>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</si>
  <si>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</si>
  <si>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</si>
  <si>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</si>
  <si>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</si>
  <si>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</si>
  <si>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</si>
  <si>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</si>
  <si>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</si>
  <si>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</si>
  <si>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</si>
  <si>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</si>
  <si>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</si>
  <si>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</si>
  <si>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</si>
  <si>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</si>
  <si>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</si>
  <si>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</si>
  <si>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</si>
  <si>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</si>
  <si>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</si>
  <si>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</si>
  <si>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</si>
  <si>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</si>
  <si>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</si>
  <si>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</si>
  <si>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</si>
  <si>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</si>
  <si>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</si>
  <si>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</si>
  <si>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</si>
  <si>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</si>
  <si>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</si>
  <si>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</si>
  <si>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</si>
  <si>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</si>
  <si>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</si>
  <si>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</si>
  <si>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</si>
  <si>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</si>
  <si>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</si>
  <si>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</si>
  <si>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</si>
  <si>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</si>
  <si>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</si>
  <si>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</si>
  <si>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</si>
  <si>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</si>
  <si>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</si>
  <si>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</si>
  <si>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</si>
  <si>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</si>
  <si>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</si>
  <si>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</si>
  <si>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</si>
  <si>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</si>
  <si>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</si>
  <si>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</si>
  <si>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</si>
  <si>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</si>
  <si>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</si>
  <si>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</si>
  <si>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</si>
  <si>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</si>
  <si>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</si>
  <si>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</si>
  <si>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</si>
  <si>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</si>
  <si>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</si>
  <si>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</si>
  <si>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</si>
  <si>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</si>
  <si>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</si>
  <si>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</si>
  <si>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</si>
  <si>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</si>
  <si>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</si>
  <si>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</si>
  <si>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</si>
  <si>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</si>
  <si>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</si>
  <si>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</si>
  <si>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</si>
  <si>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</si>
  <si>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</si>
  <si>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</si>
  <si>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</si>
  <si>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</si>
  <si>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</si>
  <si>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</si>
  <si>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</si>
  <si>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</si>
  <si>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</si>
  <si>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</si>
  <si>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</si>
  <si>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</si>
  <si>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</si>
  <si>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</si>
  <si>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</si>
  <si>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</si>
  <si>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</si>
  <si>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</si>
  <si>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</si>
  <si>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</si>
  <si>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</si>
  <si>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</si>
  <si>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</si>
  <si>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</si>
  <si>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</si>
  <si>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</si>
  <si>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</si>
  <si>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</si>
  <si>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</si>
  <si>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</si>
  <si>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</si>
  <si>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</si>
  <si>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</si>
  <si>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</si>
  <si>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</si>
  <si>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</si>
  <si>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</si>
  <si>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</si>
  <si>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</si>
  <si>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</si>
  <si>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</si>
  <si>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</si>
  <si>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</si>
  <si>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</si>
  <si>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</si>
  <si>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</si>
  <si>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</si>
  <si>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</si>
  <si>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</si>
  <si>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</si>
  <si>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</si>
  <si>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</si>
  <si>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</si>
  <si>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</si>
  <si>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</si>
  <si>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</si>
  <si>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</si>
  <si>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</si>
  <si>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</si>
  <si>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</si>
  <si>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</si>
  <si>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</si>
  <si>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</si>
  <si>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</si>
  <si>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</si>
  <si>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</si>
  <si>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</si>
  <si>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</si>
  <si>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</si>
  <si>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</si>
  <si>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</si>
  <si>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</si>
  <si>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</si>
  <si>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</si>
  <si>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</si>
  <si>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</si>
  <si>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</si>
  <si>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</si>
  <si>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</si>
  <si>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</si>
  <si>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</si>
  <si>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</si>
  <si>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</si>
  <si>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</si>
  <si>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</si>
  <si>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</si>
  <si>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</si>
  <si>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</si>
  <si>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</si>
  <si>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</si>
  <si>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</si>
  <si>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</si>
  <si>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</si>
  <si>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</si>
  <si>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</si>
  <si>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</si>
  <si>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</si>
  <si>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</si>
  <si>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</si>
  <si>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</si>
  <si>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</si>
  <si>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</si>
  <si>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</si>
  <si>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</si>
  <si>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</si>
  <si>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</si>
  <si>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</si>
  <si>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</si>
  <si>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</si>
  <si>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</si>
  <si>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</si>
  <si>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</si>
  <si>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</si>
  <si>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</si>
  <si>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</si>
  <si>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</si>
  <si>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</si>
  <si>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</si>
  <si>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</si>
  <si>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</si>
  <si>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</si>
  <si>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</si>
  <si>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</si>
  <si>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</si>
  <si>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</si>
  <si>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</si>
  <si>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</si>
  <si>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</si>
  <si>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</si>
  <si>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</si>
  <si>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</si>
  <si>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</si>
  <si>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</si>
  <si>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</si>
  <si>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</si>
  <si>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</si>
  <si>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</si>
  <si>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</si>
  <si>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</si>
  <si>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</si>
  <si>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</si>
  <si>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</si>
  <si>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</si>
  <si>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</si>
  <si>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</si>
  <si>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</si>
  <si>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</si>
  <si>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</si>
  <si>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</si>
  <si>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</si>
  <si>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</si>
  <si>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</si>
  <si>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</si>
  <si>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</si>
  <si>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</si>
  <si>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</si>
  <si>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</si>
  <si>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</si>
  <si>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</si>
  <si>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</si>
  <si>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</si>
  <si>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</si>
  <si>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</si>
  <si>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</si>
  <si>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</si>
  <si>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</si>
  <si>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</si>
  <si>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</si>
  <si>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</si>
  <si>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</si>
  <si>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</si>
  <si>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</si>
  <si>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</si>
  <si>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</si>
  <si>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</si>
  <si>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</si>
  <si>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</si>
  <si>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</si>
  <si>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</si>
  <si>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</si>
  <si>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</si>
  <si>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</si>
  <si>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</si>
  <si>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</si>
  <si>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</si>
  <si>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</si>
  <si>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</si>
  <si>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</si>
  <si>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</si>
  <si>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</si>
  <si>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</si>
  <si>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</si>
  <si>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</si>
  <si>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</si>
  <si>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</si>
  <si>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</si>
  <si>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</si>
  <si>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</si>
  <si>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</si>
  <si>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</si>
  <si>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</si>
  <si>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</si>
  <si>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</si>
  <si>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</si>
  <si>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</si>
  <si>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</si>
  <si>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</si>
  <si>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</si>
  <si>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</si>
  <si>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</si>
  <si>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</si>
  <si>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</si>
  <si>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</si>
  <si>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</si>
  <si>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</si>
  <si>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</si>
  <si>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</si>
  <si>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</si>
  <si>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</si>
  <si>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</si>
  <si>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</si>
  <si>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</si>
  <si>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</si>
  <si>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</si>
  <si>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</si>
  <si>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</si>
  <si>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</si>
  <si>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</si>
  <si>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</si>
  <si>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</si>
  <si>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</si>
  <si>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</si>
  <si>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</si>
  <si>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</si>
  <si>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</si>
  <si>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</si>
  <si>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</si>
  <si>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</si>
  <si>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</si>
  <si>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</si>
  <si>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</si>
  <si>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</si>
  <si>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</si>
  <si>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</si>
  <si>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</si>
  <si>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</si>
  <si>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</si>
  <si>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</si>
  <si>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</si>
  <si>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</si>
  <si>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</si>
  <si>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</si>
  <si>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</si>
  <si>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</si>
  <si>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</si>
  <si>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</si>
  <si>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</si>
  <si>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</si>
  <si>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</si>
  <si>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</si>
  <si>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</si>
  <si>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</si>
  <si>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</si>
  <si>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</si>
  <si>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</si>
  <si>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</si>
  <si>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</si>
  <si>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</si>
  <si>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</si>
  <si>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</si>
  <si>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</si>
  <si>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</si>
  <si>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</si>
  <si>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</si>
  <si>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</si>
  <si>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</si>
  <si>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</si>
  <si>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</si>
  <si>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</si>
  <si>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</si>
  <si>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</si>
  <si>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</si>
  <si>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</si>
  <si>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</si>
  <si>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</si>
  <si>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</si>
  <si>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</si>
  <si>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</si>
  <si>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</si>
  <si>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</si>
  <si>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</si>
  <si>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</si>
  <si>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</si>
  <si>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</si>
  <si>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</si>
  <si>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</si>
  <si>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</si>
  <si>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</si>
  <si>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</si>
  <si>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</si>
  <si>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</si>
  <si>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</si>
  <si>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</si>
  <si>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</si>
  <si>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</si>
  <si>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</si>
  <si>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</si>
  <si>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</si>
  <si>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</si>
  <si>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</si>
  <si>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</si>
  <si>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</si>
  <si>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</si>
  <si>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</si>
  <si>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</si>
  <si>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</si>
  <si>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</si>
  <si>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</si>
  <si>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</si>
  <si>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</si>
  <si>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</si>
  <si>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</si>
  <si>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</si>
  <si>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</si>
  <si>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</si>
  <si>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</si>
  <si>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</si>
  <si>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</si>
  <si>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</si>
  <si>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</si>
  <si>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</si>
  <si>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</si>
  <si>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</si>
  <si>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</si>
  <si>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</si>
  <si>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</si>
  <si>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</si>
  <si>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</si>
  <si>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</si>
  <si>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</si>
  <si>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</si>
  <si>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</si>
  <si>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</si>
  <si>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</si>
  <si>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</si>
  <si>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</si>
  <si>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</si>
  <si>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</si>
  <si>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</si>
  <si>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</si>
  <si>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</si>
  <si>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</si>
  <si>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</si>
  <si>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</si>
  <si>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</si>
  <si>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</si>
  <si>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</si>
  <si>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</si>
  <si>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</si>
  <si>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</si>
  <si>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</si>
  <si>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</si>
  <si>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</si>
  <si>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</si>
  <si>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</si>
  <si>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</si>
  <si>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</si>
  <si>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</si>
  <si>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</si>
  <si>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</si>
  <si>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</si>
  <si>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</si>
  <si>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</si>
  <si>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</si>
  <si>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</si>
  <si>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</si>
  <si>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</si>
  <si>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</si>
  <si>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</si>
  <si>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</si>
  <si>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</si>
  <si>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</si>
  <si>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</si>
  <si>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</si>
  <si>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</si>
  <si>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</si>
  <si>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</si>
  <si>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</si>
  <si>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</si>
  <si>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</si>
  <si>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</si>
  <si>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</si>
  <si>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</si>
  <si>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</si>
  <si>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</si>
  <si>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</si>
  <si>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</si>
  <si>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</si>
  <si>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</si>
  <si>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</si>
  <si>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</si>
  <si>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</si>
  <si>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</si>
  <si>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</si>
  <si>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</si>
  <si>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</si>
  <si>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</si>
  <si>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</si>
  <si>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</si>
  <si>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</si>
  <si>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</si>
  <si>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</si>
  <si>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</si>
  <si>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</si>
  <si>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</si>
  <si>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</si>
  <si>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</si>
  <si>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</si>
  <si>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</si>
  <si>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</si>
  <si>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</si>
  <si>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</si>
  <si>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</si>
  <si>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</si>
  <si>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</si>
  <si>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</si>
  <si>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</si>
  <si>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</si>
  <si>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</si>
  <si>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</si>
  <si>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</si>
  <si>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</si>
  <si>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</si>
  <si>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</si>
  <si>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</si>
  <si>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</si>
  <si>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</si>
  <si>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</si>
  <si>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</si>
  <si>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</si>
  <si>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</si>
  <si>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</si>
  <si>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</si>
  <si>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</si>
  <si>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</si>
  <si>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</si>
  <si>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</si>
  <si>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</si>
  <si>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</si>
  <si>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</si>
  <si>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</si>
  <si>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</si>
  <si>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</si>
  <si>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</si>
  <si>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</si>
  <si>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</si>
  <si>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</si>
  <si>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</si>
  <si>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</si>
  <si>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</si>
  <si>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</si>
  <si>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</si>
  <si>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</si>
  <si>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</si>
  <si>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</si>
  <si>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</si>
  <si>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</si>
  <si>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</si>
  <si>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</si>
  <si>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</si>
  <si>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</si>
  <si>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</si>
  <si>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</si>
  <si>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</si>
  <si>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</si>
  <si>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</si>
  <si>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</si>
  <si>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</si>
  <si>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</si>
  <si>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</si>
  <si>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</si>
  <si>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</si>
  <si>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</si>
  <si>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</si>
  <si>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</si>
  <si>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</si>
  <si>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</si>
  <si>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</si>
  <si>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</si>
  <si>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</si>
  <si>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</si>
  <si>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</si>
  <si>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</si>
  <si>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</si>
  <si>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</si>
  <si>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</si>
  <si>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</si>
  <si>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</si>
  <si>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</si>
  <si>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</si>
  <si>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</si>
  <si>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</si>
  <si>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</si>
  <si>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</si>
  <si>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</si>
  <si>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</si>
  <si>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</si>
  <si>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</si>
  <si>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</si>
  <si>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</si>
  <si>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</si>
  <si>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</si>
  <si>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</si>
  <si>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</si>
  <si>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</si>
  <si>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</si>
  <si>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</si>
  <si>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</si>
  <si>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</si>
  <si>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</si>
  <si>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</si>
  <si>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</si>
  <si>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</si>
  <si>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</si>
  <si>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</si>
  <si>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</si>
  <si>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</si>
  <si>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</si>
  <si>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</si>
  <si>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</si>
  <si>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</si>
  <si>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</si>
  <si>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</si>
  <si>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</si>
  <si>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</si>
  <si>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</si>
  <si>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</si>
  <si>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</si>
  <si>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</si>
  <si>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</si>
  <si>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</si>
  <si>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</si>
  <si>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</si>
  <si>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</si>
  <si>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</si>
  <si>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</si>
  <si>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</si>
  <si>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</si>
  <si>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</si>
  <si>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</si>
  <si>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</si>
  <si>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</si>
  <si>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</si>
  <si>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</si>
  <si>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</si>
  <si>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</si>
  <si>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</si>
  <si>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</si>
  <si>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</si>
  <si>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</si>
  <si>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</si>
  <si>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</si>
  <si>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</si>
  <si>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</si>
  <si>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</si>
  <si>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</si>
  <si>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</si>
  <si>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</si>
  <si>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</si>
  <si>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</si>
  <si>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</si>
  <si>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</si>
  <si>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</si>
  <si>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</si>
  <si>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</si>
  <si>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</si>
  <si>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</si>
  <si>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</si>
  <si>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</si>
  <si>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</si>
  <si>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</si>
  <si>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</si>
  <si>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</si>
  <si>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</si>
  <si>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</si>
  <si>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</si>
  <si>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</si>
  <si>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</si>
  <si>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</si>
  <si>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</si>
  <si>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</si>
  <si>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</si>
  <si>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</si>
  <si>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</si>
  <si>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</si>
  <si>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</si>
  <si>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</si>
  <si>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</si>
  <si>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</si>
  <si>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</si>
  <si>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</si>
  <si>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</si>
  <si>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</si>
  <si>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</si>
  <si>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</si>
  <si>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</si>
  <si>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</si>
  <si>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</si>
  <si>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</si>
  <si>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</si>
  <si>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</si>
  <si>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</si>
  <si>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</si>
  <si>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</si>
  <si>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</si>
  <si>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</si>
  <si>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</si>
  <si>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</si>
  <si>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</si>
  <si>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</si>
  <si>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</si>
  <si>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</si>
  <si>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</si>
  <si>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</si>
  <si>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</si>
  <si>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</si>
  <si>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</si>
  <si>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</si>
  <si>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</si>
  <si>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</si>
  <si>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</si>
  <si>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</si>
  <si>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</si>
  <si>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</si>
  <si>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</si>
  <si>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</si>
  <si>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</si>
  <si>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</si>
  <si>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</si>
  <si>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</si>
  <si>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</si>
  <si>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</si>
  <si>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</si>
  <si>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</si>
  <si>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</si>
  <si>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</si>
  <si>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</si>
  <si>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</si>
  <si>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</si>
  <si>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</si>
  <si>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</si>
  <si>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</si>
  <si>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</si>
  <si>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</si>
  <si>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</si>
  <si>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</si>
  <si>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</si>
  <si>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</si>
  <si>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</si>
  <si>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</si>
  <si>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</si>
  <si>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</si>
  <si>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</si>
  <si>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</si>
  <si>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</si>
  <si>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</si>
  <si>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</si>
  <si>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</si>
  <si>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</si>
  <si>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</si>
  <si>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</si>
  <si>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</si>
  <si>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</si>
  <si>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</si>
  <si>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</si>
  <si>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</si>
  <si>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</si>
  <si>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</si>
  <si>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</si>
  <si>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</si>
  <si>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</si>
  <si>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</si>
  <si>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</si>
  <si>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</si>
  <si>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</si>
  <si>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</si>
  <si>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</si>
  <si>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</si>
  <si>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</si>
  <si>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</si>
  <si>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</si>
  <si>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</si>
  <si>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</si>
  <si>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</si>
  <si>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</si>
  <si>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</si>
  <si>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</si>
  <si>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</si>
  <si>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</si>
  <si>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</si>
  <si>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</si>
  <si>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</si>
  <si>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</si>
  <si>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</si>
  <si>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</si>
  <si>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</si>
  <si>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</si>
  <si>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</si>
  <si>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</si>
  <si>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</si>
  <si>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</si>
  <si>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</si>
  <si>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</si>
  <si>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</si>
  <si>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</si>
  <si>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</si>
  <si>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</si>
  <si>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</si>
  <si>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</si>
  <si>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</si>
  <si>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</si>
  <si>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</si>
  <si>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</si>
  <si>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</si>
  <si>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</si>
  <si>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</si>
  <si>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</si>
  <si>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</si>
  <si>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</si>
  <si>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</si>
  <si>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</si>
  <si>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</si>
  <si>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</si>
  <si>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</si>
  <si>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</si>
  <si>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</si>
  <si>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</si>
  <si>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</si>
  <si>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</si>
  <si>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</si>
  <si>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</si>
  <si>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</si>
  <si>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</si>
  <si>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</si>
  <si>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</si>
  <si>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</si>
  <si>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</si>
  <si>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</si>
  <si>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</si>
  <si>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</si>
  <si>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</si>
  <si>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</si>
  <si>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</si>
  <si>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</si>
  <si>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</si>
  <si>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</si>
  <si>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</si>
  <si>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</si>
  <si>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</si>
  <si>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</si>
  <si>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</si>
  <si>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</si>
  <si>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</si>
  <si>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</si>
  <si>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</si>
  <si>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</si>
  <si>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</si>
  <si>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</si>
  <si>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</si>
  <si>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</si>
  <si>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</si>
  <si>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</si>
  <si>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</si>
  <si>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</si>
  <si>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</si>
  <si>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</si>
  <si>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</si>
  <si>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</si>
  <si>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</si>
  <si>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</si>
  <si>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</si>
  <si>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</si>
  <si>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</si>
  <si>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</si>
  <si>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</si>
  <si>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</si>
  <si>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</si>
  <si>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</si>
  <si>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</si>
  <si>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</si>
  <si>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</si>
  <si>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</si>
  <si>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</si>
  <si>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</si>
  <si>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</si>
  <si>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</si>
  <si>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</si>
  <si>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</si>
  <si>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</si>
  <si>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</si>
  <si>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</si>
  <si>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</si>
  <si>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</si>
  <si>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</si>
  <si>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</si>
  <si>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</si>
  <si>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</si>
  <si>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</si>
  <si>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</si>
  <si>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</si>
  <si>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</si>
  <si>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</si>
  <si>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</si>
  <si>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</si>
  <si>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</si>
  <si>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</si>
  <si>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</si>
  <si>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</si>
  <si>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</si>
  <si>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</si>
  <si>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</si>
  <si>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</si>
  <si>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</si>
  <si>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</si>
  <si>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</si>
  <si>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</si>
  <si>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</si>
  <si>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</si>
  <si>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</si>
  <si>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</si>
  <si>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</si>
  <si>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</si>
  <si>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</si>
  <si>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</si>
  <si>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</si>
  <si>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</si>
  <si>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</si>
  <si>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</si>
  <si>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</si>
  <si>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</si>
  <si>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</si>
  <si>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</si>
  <si>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</si>
  <si>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</si>
  <si>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</si>
  <si>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</si>
  <si>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</si>
  <si>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</si>
  <si>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</si>
  <si>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</si>
  <si>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</si>
  <si>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</si>
  <si>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</si>
  <si>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</si>
  <si>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</si>
  <si>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</si>
  <si>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</si>
  <si>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</si>
  <si>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</si>
  <si>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</si>
  <si>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</si>
  <si>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</si>
  <si>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</si>
  <si>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</si>
  <si>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</si>
  <si>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</si>
  <si>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</si>
  <si>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</si>
  <si>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</si>
  <si>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</si>
  <si>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</si>
  <si>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</si>
  <si>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</si>
  <si>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</si>
  <si>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</si>
  <si>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</si>
  <si>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</si>
  <si>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</si>
  <si>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</si>
  <si>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</si>
  <si>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</si>
  <si>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</si>
  <si>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</si>
  <si>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</si>
  <si>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</si>
  <si>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</si>
  <si>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</si>
  <si>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</si>
  <si>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</si>
  <si>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</si>
  <si>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</si>
  <si>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</si>
  <si>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</si>
  <si>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</si>
  <si>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</si>
  <si>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</si>
  <si>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</si>
  <si>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</si>
  <si>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</si>
  <si>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</si>
  <si>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</si>
  <si>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</si>
  <si>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</si>
  <si>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</si>
  <si>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</si>
  <si>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</si>
  <si>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</si>
  <si>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</si>
  <si>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</si>
  <si>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</si>
  <si>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</si>
  <si>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</si>
  <si>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</si>
  <si>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</si>
  <si>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</si>
  <si>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</si>
  <si>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</si>
  <si>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</si>
  <si>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</si>
  <si>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</si>
  <si>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</si>
  <si>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</si>
  <si>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</si>
  <si>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</si>
  <si>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</si>
  <si>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</si>
  <si>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</si>
  <si>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</si>
  <si>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</si>
  <si>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</si>
  <si>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</si>
  <si>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</si>
  <si>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</si>
  <si>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</si>
  <si>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</si>
  <si>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</si>
  <si>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</si>
  <si>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</si>
  <si>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</si>
  <si>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</si>
  <si>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</si>
  <si>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</si>
  <si>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</si>
  <si>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</si>
  <si>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</si>
  <si>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</si>
  <si>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</si>
  <si>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</si>
  <si>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</si>
  <si>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</si>
  <si>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</si>
  <si>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</si>
  <si>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</si>
  <si>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</si>
  <si>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</si>
  <si>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</si>
  <si>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</si>
  <si>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</si>
  <si>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</si>
  <si>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</si>
  <si>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</si>
  <si>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</si>
  <si>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</si>
  <si>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</si>
  <si>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</si>
  <si>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</si>
  <si>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</si>
  <si>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</si>
  <si>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</si>
  <si>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</si>
  <si>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</si>
  <si>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</si>
  <si>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</si>
  <si>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</si>
  <si>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</si>
  <si>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</si>
  <si>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</si>
  <si>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</si>
  <si>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</si>
  <si>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</si>
  <si>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</si>
  <si>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</si>
  <si>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</si>
  <si>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</si>
  <si>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</si>
  <si>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</si>
  <si>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</si>
  <si>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</si>
  <si>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</si>
  <si>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</si>
  <si>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</si>
  <si>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</si>
  <si>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</si>
  <si>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</si>
  <si>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</si>
  <si>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</si>
  <si>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</si>
  <si>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</si>
  <si>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</si>
  <si>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</si>
  <si>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</si>
  <si>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</si>
  <si>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</si>
  <si>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</si>
  <si>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</si>
  <si>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</si>
  <si>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</si>
  <si>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</si>
  <si>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</si>
  <si>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</si>
  <si>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</si>
  <si>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</si>
  <si>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</si>
  <si>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</si>
  <si>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</si>
  <si>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</si>
  <si>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</si>
  <si>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</si>
  <si>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</si>
  <si>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</si>
  <si>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</si>
  <si>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</si>
  <si>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</si>
  <si>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</si>
  <si>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</si>
  <si>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</si>
  <si>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</si>
  <si>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</si>
  <si>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</si>
  <si>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</si>
  <si>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</si>
  <si>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</si>
  <si>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</si>
  <si>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</si>
  <si>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</si>
  <si>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</si>
  <si>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</si>
  <si>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</si>
  <si>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</si>
  <si>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</si>
  <si>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</si>
  <si>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</si>
  <si>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</si>
  <si>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</si>
  <si>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</si>
  <si>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</si>
  <si>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</si>
  <si>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</si>
  <si>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</si>
  <si>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</si>
  <si>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</si>
  <si>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</si>
  <si>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</si>
  <si>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</si>
  <si>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</si>
  <si>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</si>
  <si>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</si>
  <si>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</si>
  <si>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</si>
  <si>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</si>
  <si>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</si>
  <si>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</si>
  <si>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</si>
  <si>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</si>
  <si>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</si>
  <si>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</si>
  <si>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</si>
  <si>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</si>
  <si>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</si>
  <si>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</si>
  <si>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</si>
  <si>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</si>
  <si>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</si>
  <si>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</si>
  <si>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</si>
  <si>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</si>
  <si>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</si>
  <si>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</si>
  <si>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</si>
  <si>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</si>
  <si>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</si>
  <si>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</si>
  <si>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</si>
  <si>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</si>
  <si>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</si>
  <si>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</si>
  <si>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</si>
  <si>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</si>
  <si>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</si>
  <si>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</si>
  <si>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</si>
  <si>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</si>
  <si>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</si>
  <si>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</si>
  <si>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</si>
  <si>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</si>
  <si>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</si>
  <si>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</si>
  <si>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</si>
  <si>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</si>
  <si>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</si>
  <si>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</si>
  <si>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</si>
  <si>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</si>
  <si>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</si>
  <si>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</si>
  <si>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</si>
  <si>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</si>
  <si>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</si>
  <si>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</si>
  <si>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</si>
  <si>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</si>
  <si>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</si>
  <si>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</si>
  <si>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</si>
  <si>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</si>
  <si>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</si>
  <si>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</si>
  <si>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</si>
  <si>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</si>
  <si>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</si>
  <si>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</si>
  <si>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</si>
  <si>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</si>
  <si>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</si>
  <si>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</si>
  <si>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</si>
  <si>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</si>
  <si>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</si>
  <si>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</si>
  <si>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</si>
  <si>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</si>
  <si>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</si>
  <si>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</si>
  <si>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</si>
  <si>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</si>
  <si>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</si>
  <si>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</si>
  <si>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</si>
  <si>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</si>
  <si>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</si>
  <si>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</si>
  <si>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</si>
  <si>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</si>
  <si>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</si>
  <si>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</si>
  <si>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</si>
  <si>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</si>
  <si>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</si>
  <si>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</si>
  <si>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</si>
  <si>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</si>
  <si>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</si>
  <si>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</si>
  <si>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</si>
  <si>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</si>
  <si>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</si>
  <si>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</si>
  <si>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</si>
  <si>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</si>
  <si>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</si>
  <si>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</si>
  <si>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</si>
  <si>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</si>
  <si>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</si>
  <si>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</si>
  <si>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</si>
  <si>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</si>
  <si>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</si>
  <si>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</si>
  <si>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</si>
  <si>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</si>
  <si>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</si>
  <si>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</si>
  <si>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</si>
  <si>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</si>
  <si>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</si>
  <si>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</si>
  <si>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</si>
  <si>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</si>
  <si>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</si>
  <si>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</si>
  <si>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</si>
  <si>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</si>
  <si>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</si>
  <si>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</si>
  <si>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</si>
  <si>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</si>
  <si>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</si>
  <si>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</si>
  <si>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</si>
  <si>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</si>
  <si>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</si>
  <si>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</si>
  <si>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</si>
  <si>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</si>
  <si>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</si>
  <si>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</si>
  <si>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</si>
  <si>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</si>
  <si>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</si>
  <si>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</si>
  <si>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</si>
  <si>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</si>
  <si>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</si>
  <si>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</si>
  <si>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</si>
  <si>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</si>
  <si>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</si>
  <si>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</si>
  <si>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</si>
  <si>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</si>
  <si>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</si>
  <si>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</si>
  <si>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</si>
  <si>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</si>
  <si>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</si>
  <si>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</si>
  <si>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</si>
  <si>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</si>
  <si>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</si>
  <si>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</si>
  <si>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</si>
  <si>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</si>
  <si>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</si>
  <si>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</si>
  <si>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</si>
  <si>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</si>
  <si>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</si>
  <si>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</si>
  <si>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</si>
  <si>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</si>
  <si>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</si>
  <si>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</si>
  <si>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</si>
  <si>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</si>
  <si>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</si>
  <si>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</si>
  <si>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</si>
  <si>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</si>
  <si>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</si>
  <si>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</si>
  <si>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</si>
  <si>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</si>
  <si>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</si>
  <si>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</si>
  <si>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</si>
  <si>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</si>
  <si>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</si>
  <si>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</si>
  <si>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</si>
  <si>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</si>
  <si>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</si>
  <si>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</si>
  <si>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</si>
  <si>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</si>
  <si>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</si>
  <si>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</si>
  <si>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</si>
  <si>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</si>
  <si>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</si>
  <si>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</si>
  <si>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</si>
  <si>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</si>
  <si>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</si>
  <si>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</si>
  <si>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</si>
  <si>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</si>
  <si>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</si>
  <si>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</si>
  <si>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</si>
  <si>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</si>
  <si>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</si>
  <si>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</si>
  <si>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</si>
  <si>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</si>
  <si>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</si>
  <si>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</si>
  <si>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</si>
  <si>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</si>
  <si>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</si>
  <si>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</si>
  <si>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</si>
  <si>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</si>
  <si>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</si>
  <si>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</si>
  <si>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</si>
  <si>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</si>
  <si>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</si>
  <si>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</si>
  <si>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</si>
  <si>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</si>
  <si>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</si>
  <si>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</si>
  <si>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</si>
  <si>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</si>
  <si>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</si>
  <si>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</si>
  <si>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</si>
  <si>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</si>
  <si>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</si>
  <si>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</si>
  <si>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</si>
  <si>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</si>
  <si>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</si>
  <si>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</si>
  <si>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</si>
  <si>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</si>
  <si>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</si>
  <si>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</si>
  <si>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</si>
  <si>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</si>
  <si>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</si>
  <si>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</si>
  <si>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</si>
  <si>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</si>
  <si>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</si>
  <si>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</si>
  <si>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</si>
  <si>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</si>
  <si>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</si>
  <si>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</si>
  <si>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</si>
  <si>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</si>
  <si>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</si>
  <si>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</si>
  <si>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</si>
  <si>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</si>
  <si>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</si>
  <si>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</si>
  <si>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</si>
  <si>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</si>
  <si>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</si>
  <si>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</si>
  <si>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</si>
  <si>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</si>
  <si>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</si>
  <si>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</si>
  <si>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</si>
  <si>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</si>
  <si>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</si>
  <si>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</si>
  <si>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</si>
  <si>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</si>
  <si>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</si>
  <si>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</si>
  <si>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</si>
  <si>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</si>
  <si>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</si>
  <si>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</si>
  <si>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</si>
  <si>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</si>
  <si>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</si>
  <si>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</si>
  <si>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</si>
  <si>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</si>
  <si>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</si>
  <si>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</si>
  <si>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</si>
  <si>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</si>
  <si>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</si>
  <si>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</si>
  <si>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</si>
  <si>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</si>
  <si>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</si>
  <si>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</si>
  <si>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</si>
  <si>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</si>
  <si>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</si>
  <si>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</si>
  <si>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</si>
  <si>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</si>
  <si>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</si>
  <si>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</si>
  <si>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</si>
  <si>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</si>
  <si>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</si>
  <si>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</si>
  <si>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</si>
  <si>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</si>
  <si>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</si>
  <si>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</si>
  <si>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</si>
  <si>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</si>
  <si>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</si>
  <si>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</si>
  <si>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</si>
  <si>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</si>
  <si>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</si>
  <si>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</si>
  <si>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</si>
  <si>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</si>
  <si>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</si>
  <si>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</si>
  <si>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</si>
  <si>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</si>
  <si>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</si>
  <si>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</si>
  <si>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</si>
  <si>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</si>
  <si>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</si>
  <si>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</si>
  <si>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</si>
  <si>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</si>
  <si>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</si>
  <si>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</si>
  <si>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</si>
  <si>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</si>
  <si>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</si>
  <si>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</si>
  <si>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</si>
  <si>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</si>
  <si>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</si>
  <si>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</si>
  <si>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</si>
  <si>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</si>
  <si>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</si>
  <si>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</si>
  <si>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</si>
  <si>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</si>
  <si>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</si>
  <si>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</si>
  <si>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</si>
  <si>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</si>
  <si>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</si>
  <si>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</si>
  <si>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</si>
  <si>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</si>
  <si>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</si>
  <si>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</si>
  <si>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</si>
  <si>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</si>
  <si>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</si>
  <si>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</si>
  <si>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</si>
  <si>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</si>
  <si>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</si>
  <si>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</si>
  <si>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</si>
  <si>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</si>
  <si>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</si>
  <si>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</si>
  <si>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</si>
  <si>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</si>
  <si>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</si>
  <si>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</si>
  <si>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</si>
  <si>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</si>
  <si>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</si>
  <si>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</si>
  <si>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</si>
  <si>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</si>
  <si>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</si>
  <si>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</si>
  <si>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</si>
  <si>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</si>
  <si>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</si>
  <si>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</si>
  <si>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</si>
  <si>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</si>
  <si>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</si>
  <si>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</si>
  <si>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</si>
  <si>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</si>
  <si>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</si>
  <si>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</si>
  <si>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</si>
  <si>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</si>
  <si>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</si>
  <si>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</si>
  <si>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</si>
  <si>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</si>
  <si>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</si>
  <si>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</si>
  <si>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</si>
  <si>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</si>
  <si>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</si>
  <si>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</si>
  <si>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</si>
  <si>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</si>
  <si>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</si>
  <si>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</si>
  <si>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</si>
  <si>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</si>
  <si>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</si>
  <si>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</si>
  <si>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</si>
  <si>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</si>
  <si>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</si>
  <si>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</si>
  <si>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</si>
  <si>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</si>
  <si>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</si>
  <si>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</si>
  <si>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</si>
  <si>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</si>
  <si>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</si>
  <si>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</si>
  <si>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</si>
  <si>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</si>
  <si>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</si>
  <si>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</si>
  <si>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</si>
  <si>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</si>
  <si>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</si>
  <si>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</si>
  <si>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</si>
  <si>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</si>
  <si>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</si>
  <si>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</si>
  <si>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</si>
  <si>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</si>
  <si>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</si>
  <si>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</si>
  <si>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</si>
  <si>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</si>
  <si>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</si>
  <si>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</si>
  <si>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</si>
  <si>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</si>
  <si>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</si>
  <si>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</si>
  <si>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</si>
  <si>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</si>
  <si>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</si>
  <si>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</si>
  <si>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</si>
  <si>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</si>
  <si>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</si>
  <si>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</si>
  <si>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</si>
  <si>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</si>
  <si>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</si>
  <si>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</si>
  <si>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</si>
  <si>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</si>
  <si>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</si>
  <si>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</si>
  <si>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</si>
  <si>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</si>
  <si>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</si>
  <si>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</si>
  <si>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</si>
  <si>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</si>
  <si>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</si>
  <si>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</si>
  <si>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</si>
  <si>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</si>
  <si>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</si>
  <si>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</si>
  <si>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</si>
  <si>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</si>
  <si>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</si>
  <si>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</si>
  <si>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</si>
  <si>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</si>
  <si>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</si>
  <si>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</si>
  <si>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</si>
  <si>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</si>
  <si>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</si>
  <si>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</si>
  <si>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</si>
  <si>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</si>
  <si>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</si>
  <si>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</si>
  <si>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</si>
  <si>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</si>
  <si>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</si>
  <si>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</si>
  <si>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</si>
  <si>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</si>
  <si>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</si>
  <si>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</si>
  <si>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</si>
  <si>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</si>
  <si>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</si>
  <si>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</si>
  <si>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</si>
  <si>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</si>
  <si>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</si>
  <si>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</si>
  <si>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</si>
  <si>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</si>
  <si>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</si>
  <si>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</si>
  <si>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</si>
  <si>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</si>
  <si>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</si>
  <si>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</si>
  <si>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</si>
  <si>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</si>
  <si>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</si>
  <si>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</si>
  <si>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</si>
  <si>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</si>
  <si>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</si>
  <si>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</si>
  <si>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</si>
  <si>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</si>
  <si>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</si>
  <si>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</si>
  <si>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</si>
  <si>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</si>
  <si>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</si>
  <si>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</si>
  <si>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</si>
  <si>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</si>
  <si>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</si>
  <si>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</si>
  <si>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</si>
  <si>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</si>
  <si>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</si>
  <si>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</si>
  <si>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</si>
  <si>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</si>
  <si>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</si>
  <si>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</si>
  <si>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</si>
  <si>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</si>
  <si>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</si>
  <si>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</si>
  <si>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</si>
  <si>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</si>
  <si>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</si>
  <si>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</si>
  <si>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</si>
  <si>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</si>
  <si>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</si>
  <si>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</si>
  <si>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</si>
  <si>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</si>
  <si>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</si>
  <si>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</si>
  <si>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</si>
  <si>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</si>
  <si>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</si>
  <si>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</si>
  <si>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</si>
  <si>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</si>
  <si>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</si>
  <si>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</si>
  <si>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</si>
  <si>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</si>
  <si>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</si>
  <si>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</si>
  <si>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</si>
  <si>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</si>
  <si>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</si>
  <si>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</si>
  <si>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</si>
  <si>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</si>
  <si>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</si>
  <si>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</si>
  <si>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</si>
  <si>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</si>
  <si>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</si>
  <si>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</si>
  <si>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</si>
  <si>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</si>
  <si>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</si>
  <si>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</si>
  <si>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</si>
  <si>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</si>
  <si>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</si>
  <si>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</si>
  <si>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</si>
  <si>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</si>
  <si>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</si>
  <si>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</si>
  <si>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</si>
  <si>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</si>
  <si>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</si>
  <si>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</si>
  <si>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</si>
  <si>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</si>
  <si>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</si>
  <si>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</si>
  <si>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</si>
  <si>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</si>
  <si>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</si>
  <si>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</si>
  <si>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</si>
  <si>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</si>
  <si>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</si>
  <si>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</si>
  <si>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</si>
  <si>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</si>
  <si>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</si>
  <si>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</si>
  <si>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</si>
  <si>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</si>
  <si>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</si>
  <si>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</si>
  <si>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</si>
  <si>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</si>
  <si>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</si>
  <si>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</si>
  <si>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</si>
  <si>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</si>
  <si>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</si>
  <si>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</si>
  <si>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</si>
  <si>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</si>
  <si>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</si>
  <si>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</si>
  <si>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</si>
  <si>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</si>
  <si>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</si>
  <si>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</si>
  <si>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</si>
  <si>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</si>
  <si>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</si>
  <si>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</si>
  <si>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</si>
  <si>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</si>
  <si>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</si>
  <si>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</si>
  <si>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</si>
  <si>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</si>
  <si>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</si>
  <si>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</si>
  <si>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</si>
  <si>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</si>
  <si>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</si>
  <si>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</si>
  <si>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</si>
  <si>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</si>
  <si>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</si>
  <si>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</si>
  <si>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</si>
  <si>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</si>
  <si>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</si>
  <si>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</si>
  <si>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</si>
  <si>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</si>
  <si>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</si>
  <si>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</si>
  <si>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</si>
  <si>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</si>
  <si>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</si>
  <si>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</si>
  <si>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</si>
  <si>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</si>
  <si>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</si>
  <si>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</si>
  <si>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</si>
  <si>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</si>
  <si>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</si>
  <si>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</si>
  <si>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</si>
  <si>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</si>
  <si>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</si>
  <si>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</si>
  <si>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</si>
  <si>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</si>
  <si>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</si>
  <si>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</si>
  <si>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</si>
  <si>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</si>
  <si>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</si>
  <si>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</si>
  <si>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</si>
  <si>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</si>
  <si>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</si>
  <si>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</si>
  <si>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</si>
  <si>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</si>
  <si>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</si>
  <si>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</si>
  <si>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</si>
  <si>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</si>
  <si>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</si>
  <si>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</si>
  <si>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</si>
  <si>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</si>
  <si>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</si>
  <si>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</si>
  <si>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</si>
  <si>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</si>
  <si>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</si>
  <si>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</si>
  <si>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</si>
  <si>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</si>
  <si>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</si>
  <si>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</si>
  <si>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</si>
  <si>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</si>
  <si>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</si>
  <si>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</si>
  <si>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</si>
  <si>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</si>
  <si>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</si>
  <si>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</si>
  <si>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</si>
  <si>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</si>
  <si>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</si>
  <si>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</si>
  <si>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</si>
  <si>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</si>
  <si>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</si>
  <si>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</si>
  <si>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</si>
  <si>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</si>
  <si>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</si>
  <si>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</si>
  <si>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</si>
  <si>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</si>
  <si>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</si>
  <si>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</si>
  <si>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</si>
  <si>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</si>
  <si>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</si>
  <si>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</si>
  <si>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</si>
  <si>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</si>
  <si>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</si>
  <si>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</si>
  <si>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</si>
  <si>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</si>
  <si>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</si>
  <si>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</si>
  <si>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</si>
  <si>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</si>
  <si>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</si>
  <si>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</si>
  <si>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</si>
  <si>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</si>
  <si>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</si>
  <si>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</si>
  <si>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</si>
  <si>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</si>
  <si>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</si>
  <si>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</si>
  <si>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</si>
  <si>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</si>
  <si>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</si>
  <si>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</si>
  <si>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</si>
  <si>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</si>
  <si>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</si>
  <si>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</si>
  <si>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</si>
  <si>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</si>
  <si>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</si>
  <si>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</si>
  <si>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</si>
  <si>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</si>
  <si>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</si>
  <si>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</si>
  <si>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</si>
  <si>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</si>
  <si>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</si>
  <si>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</si>
  <si>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</si>
  <si>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</si>
  <si>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</si>
  <si>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</si>
  <si>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</si>
  <si>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</si>
  <si>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</si>
  <si>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</si>
  <si>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</si>
  <si>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</si>
  <si>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</si>
  <si>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</si>
  <si>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</si>
  <si>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</si>
  <si>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</si>
  <si>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</si>
  <si>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</si>
  <si>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</si>
  <si>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</si>
  <si>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</si>
  <si>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</si>
  <si>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</si>
  <si>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</si>
  <si>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</si>
  <si>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</si>
  <si>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</si>
  <si>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</si>
  <si>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</si>
  <si>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</si>
  <si>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</si>
  <si>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</si>
  <si>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</si>
  <si>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</si>
  <si>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</si>
  <si>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</si>
  <si>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</si>
  <si>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</si>
  <si>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</si>
  <si>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</si>
  <si>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</si>
  <si>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</si>
  <si>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</si>
  <si>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</si>
  <si>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</si>
  <si>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</si>
  <si>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</si>
  <si>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</si>
  <si>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</si>
  <si>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</si>
  <si>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</si>
  <si>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</si>
  <si>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</si>
  <si>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</si>
  <si>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</si>
  <si>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</si>
  <si>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</si>
  <si>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</si>
  <si>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</si>
  <si>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</si>
  <si>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</si>
  <si>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</si>
  <si>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</si>
  <si>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</si>
  <si>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</si>
  <si>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</si>
  <si>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</si>
  <si>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</si>
  <si>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</si>
  <si>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</si>
  <si>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</si>
  <si>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</si>
  <si>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</si>
  <si>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</si>
  <si>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</si>
  <si>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</si>
  <si>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</si>
  <si>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</si>
  <si>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</si>
  <si>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</si>
  <si>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</si>
  <si>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</si>
  <si>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</si>
  <si>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</si>
  <si>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</si>
  <si>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</si>
  <si>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</si>
  <si>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</si>
  <si>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</si>
  <si>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</si>
  <si>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</si>
  <si>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</si>
  <si>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</si>
  <si>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</si>
  <si>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</si>
  <si>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</si>
  <si>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</si>
  <si>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</si>
  <si>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</si>
  <si>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</si>
  <si>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</si>
  <si>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</si>
  <si>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</si>
  <si>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</si>
  <si>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</si>
  <si>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</si>
  <si>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</si>
  <si>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</si>
  <si>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</si>
  <si>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</si>
  <si>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</si>
  <si>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</si>
  <si>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</si>
  <si>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</si>
  <si>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</si>
  <si>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</si>
  <si>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</si>
  <si>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</si>
  <si>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</si>
  <si>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</si>
  <si>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</si>
  <si>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</si>
  <si>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</si>
  <si>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</si>
  <si>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</si>
  <si>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</si>
  <si>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</si>
  <si>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</si>
  <si>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</si>
  <si>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</si>
  <si>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</si>
  <si>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</si>
  <si>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</si>
  <si>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</si>
  <si>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</si>
  <si>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</si>
  <si>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</si>
  <si>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</si>
  <si>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</si>
  <si>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</si>
  <si>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</si>
  <si>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</si>
  <si>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</si>
  <si>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</si>
  <si>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</si>
  <si>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</si>
  <si>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</si>
  <si>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</si>
  <si>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</si>
  <si>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</si>
  <si>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</si>
  <si>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</si>
  <si>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</si>
  <si>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</si>
  <si>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</si>
  <si>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</si>
  <si>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</si>
  <si>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</si>
  <si>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</si>
  <si>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</si>
  <si>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</si>
  <si>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</si>
  <si>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</si>
  <si>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</si>
  <si>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</si>
  <si>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</si>
  <si>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</si>
  <si>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</si>
  <si>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</si>
  <si>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</si>
  <si>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</si>
  <si>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</si>
  <si>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</si>
  <si>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</si>
  <si>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</si>
  <si>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</si>
  <si>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</si>
  <si>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</si>
  <si>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</si>
  <si>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</si>
  <si>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</si>
  <si>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</si>
  <si>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</si>
  <si>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</si>
  <si>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</si>
  <si>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</si>
  <si>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</si>
  <si>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</si>
  <si>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</si>
  <si>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</si>
  <si>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</si>
  <si>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</si>
  <si>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</si>
  <si>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</si>
  <si>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</si>
  <si>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</si>
  <si>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</si>
  <si>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</si>
  <si>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</si>
  <si>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</si>
  <si>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</si>
  <si>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</si>
  <si>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</si>
  <si>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</si>
  <si>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</si>
  <si>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</si>
  <si>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</si>
  <si>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</si>
  <si>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</si>
  <si>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</si>
  <si>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</si>
  <si>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</si>
  <si>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</si>
  <si>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</si>
  <si>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</si>
  <si>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</si>
  <si>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</si>
  <si>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</si>
  <si>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</si>
  <si>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</si>
  <si>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</si>
  <si>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</si>
  <si>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</si>
  <si>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</si>
  <si>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</si>
  <si>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</si>
  <si>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</si>
  <si>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</si>
  <si>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</si>
  <si>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</si>
  <si>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</si>
  <si>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</si>
  <si>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</si>
  <si>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</si>
  <si>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</si>
  <si>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</si>
  <si>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</si>
  <si>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</si>
  <si>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</si>
  <si>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</si>
  <si>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</si>
  <si>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</si>
  <si>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</si>
  <si>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</si>
  <si>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</si>
  <si>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</si>
  <si>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</si>
  <si>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</si>
  <si>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</si>
  <si>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</si>
  <si>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</si>
  <si>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</si>
  <si>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</si>
  <si>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</si>
  <si>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</si>
  <si>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</si>
  <si>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</si>
  <si>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</si>
  <si>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</si>
  <si>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</si>
  <si>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</si>
  <si>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</si>
  <si>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</si>
  <si>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</si>
  <si>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</si>
  <si>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</si>
  <si>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</si>
  <si>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</si>
  <si>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</si>
  <si>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</si>
  <si>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</si>
  <si>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</si>
  <si>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</si>
  <si>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</si>
  <si>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</si>
  <si>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</si>
  <si>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</si>
  <si>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</si>
  <si>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</si>
  <si>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</si>
  <si>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</si>
  <si>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</si>
  <si>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</si>
  <si>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</si>
  <si>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</si>
  <si>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</si>
  <si>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</si>
  <si>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</si>
  <si>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</si>
  <si>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</si>
  <si>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</si>
  <si>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</si>
  <si>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</si>
  <si>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</si>
  <si>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</si>
  <si>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</si>
  <si>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</si>
  <si>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</si>
  <si>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</si>
  <si>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</si>
  <si>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</si>
  <si>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</si>
  <si>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</si>
  <si>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</si>
  <si>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</si>
  <si>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</si>
  <si>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</si>
  <si>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</si>
  <si>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</si>
  <si>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</si>
  <si>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</si>
  <si>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</si>
  <si>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</si>
  <si>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</si>
  <si>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</si>
  <si>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</si>
  <si>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</si>
  <si>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</si>
  <si>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</si>
  <si>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</si>
  <si>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</si>
  <si>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</si>
  <si>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</si>
  <si>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</si>
  <si>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</si>
  <si>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</si>
  <si>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</si>
  <si>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</si>
  <si>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</si>
  <si>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</si>
  <si>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</si>
  <si>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</si>
  <si>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</si>
  <si>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</si>
  <si>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</si>
  <si>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</si>
  <si>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</si>
  <si>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</si>
  <si>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</si>
  <si>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</si>
  <si>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</si>
  <si>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</si>
  <si>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</si>
  <si>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</si>
  <si>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</si>
  <si>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</si>
  <si>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</si>
  <si>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</si>
  <si>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</si>
  <si>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</si>
  <si>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</si>
  <si>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</si>
  <si>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</si>
  <si>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</si>
  <si>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</si>
  <si>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</si>
  <si>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</si>
  <si>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</si>
  <si>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</si>
  <si>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</si>
  <si>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</si>
  <si>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</si>
  <si>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</si>
  <si>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</si>
  <si>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</si>
  <si>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</si>
  <si>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</si>
  <si>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</si>
  <si>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</si>
  <si>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</si>
  <si>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</si>
  <si>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</si>
  <si>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</si>
  <si>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</si>
  <si>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</si>
  <si>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</si>
  <si>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</si>
  <si>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</si>
  <si>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</si>
  <si>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</si>
  <si>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</si>
  <si>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</si>
  <si>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</si>
  <si>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</si>
  <si>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</si>
  <si>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</si>
  <si>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</si>
  <si>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</si>
  <si>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</si>
  <si>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</si>
  <si>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</si>
  <si>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</si>
  <si>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</si>
  <si>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</si>
  <si>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</si>
  <si>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</si>
  <si>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</si>
  <si>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</si>
  <si>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</si>
  <si>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</si>
  <si>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</si>
  <si>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</si>
  <si>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</si>
  <si>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</si>
  <si>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</si>
  <si>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</si>
  <si>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</si>
  <si>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</si>
  <si>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</si>
  <si>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</si>
  <si>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</si>
  <si>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</si>
  <si>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</si>
  <si>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</si>
  <si>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</si>
  <si>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</si>
  <si>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</si>
  <si>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</si>
  <si>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</si>
  <si>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</si>
  <si>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</si>
  <si>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</si>
  <si>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</si>
  <si>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</si>
  <si>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</si>
  <si>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</si>
  <si>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</si>
  <si>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</si>
  <si>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</si>
  <si>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</si>
  <si>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</si>
  <si>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</si>
  <si>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</si>
  <si>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</si>
  <si>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</si>
  <si>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</si>
  <si>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</si>
  <si>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</si>
  <si>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</si>
  <si>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</si>
  <si>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</si>
  <si>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</si>
  <si>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</si>
  <si>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</si>
  <si>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</si>
  <si>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</si>
  <si>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</si>
  <si>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</si>
  <si>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</si>
  <si>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</si>
  <si>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</si>
  <si>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</si>
  <si>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</si>
  <si>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</si>
  <si>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</si>
  <si>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</si>
  <si>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</si>
  <si>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</si>
  <si>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</si>
  <si>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</si>
  <si>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</si>
  <si>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</si>
  <si>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</si>
  <si>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</si>
  <si>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</si>
  <si>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</si>
  <si>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</si>
  <si>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</si>
  <si>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</si>
  <si>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</si>
  <si>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</si>
  <si>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</si>
  <si>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</si>
  <si>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</si>
  <si>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</si>
  <si>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</si>
  <si>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</si>
  <si>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</si>
  <si>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</si>
  <si>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</si>
  <si>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</si>
  <si>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</si>
  <si>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</si>
  <si>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</si>
  <si>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</si>
  <si>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</si>
  <si>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</si>
  <si>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</si>
  <si>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</si>
  <si>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</si>
  <si>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</si>
  <si>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</si>
  <si>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</si>
  <si>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</si>
  <si>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</si>
  <si>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</si>
  <si>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</si>
  <si>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</si>
  <si>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</si>
  <si>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</si>
  <si>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</si>
  <si>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</si>
  <si>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</si>
  <si>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</si>
  <si>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</si>
  <si>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</si>
  <si>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</si>
  <si>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</si>
  <si>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</si>
  <si>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</si>
  <si>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</si>
  <si>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</si>
  <si>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</si>
  <si>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</si>
  <si>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</si>
  <si>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</si>
  <si>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</si>
  <si>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</si>
  <si>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</si>
  <si>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</si>
  <si>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</si>
  <si>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</si>
  <si>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</si>
  <si>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</si>
  <si>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</si>
  <si>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</si>
  <si>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</si>
  <si>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</si>
  <si>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</si>
  <si>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</si>
  <si>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</si>
  <si>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</si>
  <si>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</si>
  <si>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</si>
  <si>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</si>
  <si>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</si>
  <si>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</si>
  <si>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</si>
  <si>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</si>
  <si>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</si>
  <si>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</si>
  <si>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</si>
  <si>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</si>
  <si>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</si>
  <si>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</si>
  <si>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</si>
  <si>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</si>
  <si>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</si>
  <si>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</si>
  <si>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</si>
  <si>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</si>
  <si>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</si>
  <si>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</si>
  <si>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</si>
  <si>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</si>
  <si>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</si>
  <si>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</si>
  <si>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</si>
  <si>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</si>
  <si>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</si>
  <si>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</si>
  <si>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</si>
  <si>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</si>
  <si>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</si>
  <si>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</si>
  <si>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</si>
  <si>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</si>
  <si>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</si>
  <si>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</si>
  <si>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</si>
  <si>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</si>
  <si>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</si>
  <si>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</si>
  <si>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</si>
  <si>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</si>
  <si>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</si>
  <si>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</si>
  <si>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</si>
  <si>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</si>
  <si>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</si>
  <si>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</si>
  <si>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</si>
  <si>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</si>
  <si>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</si>
  <si>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</si>
  <si>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</si>
  <si>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</si>
  <si>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</si>
  <si>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</si>
  <si>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</si>
  <si>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</si>
  <si>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</si>
  <si>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</si>
  <si>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</si>
  <si>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</si>
  <si>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</si>
  <si>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</si>
  <si>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</si>
  <si>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</si>
  <si>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</si>
  <si>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</si>
  <si>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</si>
  <si>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</si>
  <si>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</si>
  <si>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</si>
  <si>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</si>
  <si>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</si>
  <si>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</si>
  <si>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</si>
  <si>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</si>
  <si>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</si>
  <si>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</si>
  <si>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</si>
  <si>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</si>
  <si>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</si>
  <si>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</si>
  <si>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</si>
  <si>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</si>
  <si>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</si>
  <si>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</si>
  <si>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</si>
  <si>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</si>
  <si>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</si>
  <si>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</si>
  <si>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</si>
  <si>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</si>
  <si>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</si>
  <si>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</si>
  <si>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</si>
  <si>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</si>
  <si>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</si>
  <si>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</si>
  <si>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</si>
  <si>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</si>
  <si>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</si>
  <si>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</si>
  <si>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</si>
  <si>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</si>
  <si>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</si>
  <si>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</si>
  <si>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</si>
  <si>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</si>
  <si>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</si>
  <si>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</si>
  <si>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</si>
  <si>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</si>
  <si>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</si>
  <si>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</si>
  <si>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</si>
  <si>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</si>
  <si>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</si>
  <si>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</si>
  <si>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</si>
  <si>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</si>
  <si>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</si>
  <si>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</si>
  <si>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</si>
  <si>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</si>
  <si>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</si>
  <si>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</si>
  <si>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</si>
  <si>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</si>
  <si>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</si>
  <si>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</si>
  <si>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</si>
  <si>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</si>
  <si>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</si>
  <si>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</si>
  <si>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</si>
  <si>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</si>
  <si>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</si>
  <si>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</si>
  <si>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</si>
  <si>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</si>
  <si>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</si>
  <si>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</si>
  <si>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</si>
  <si>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</si>
  <si>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</si>
  <si>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</si>
  <si>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</si>
  <si>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</si>
  <si>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</si>
  <si>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</si>
  <si>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</si>
  <si>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</si>
  <si>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</si>
  <si>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</si>
  <si>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</si>
  <si>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</si>
  <si>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</si>
  <si>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</si>
  <si>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</si>
  <si>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</si>
  <si>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</si>
  <si>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</si>
  <si>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</si>
  <si>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</si>
  <si>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</si>
  <si>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</si>
  <si>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</si>
  <si>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</si>
  <si>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</si>
  <si>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</si>
  <si>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</si>
  <si>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</si>
  <si>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</si>
  <si>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</si>
  <si>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</si>
  <si>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</si>
  <si>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</si>
  <si>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</si>
  <si>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</si>
  <si>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</si>
  <si>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</si>
  <si>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</si>
  <si>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</si>
  <si>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</si>
  <si>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</si>
  <si>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</si>
  <si>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</si>
  <si>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</si>
  <si>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</si>
  <si>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</si>
  <si>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</si>
  <si>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</si>
  <si>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</si>
  <si>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</si>
  <si>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</si>
  <si>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</si>
  <si>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</si>
  <si>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</si>
  <si>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</si>
  <si>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</si>
  <si>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</si>
  <si>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</si>
  <si>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</si>
  <si>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</si>
  <si>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</si>
  <si>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</si>
  <si>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</si>
  <si>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</si>
  <si>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</si>
  <si>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</si>
  <si>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</si>
  <si>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</si>
  <si>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</si>
  <si>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</si>
  <si>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</si>
  <si>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</si>
  <si>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</si>
  <si>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</si>
  <si>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</si>
  <si>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</si>
  <si>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</si>
  <si>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</si>
  <si>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</si>
  <si>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</si>
  <si>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</si>
  <si>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</si>
  <si>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</si>
  <si>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</si>
  <si>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</si>
  <si>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</si>
  <si>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</si>
  <si>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</si>
  <si>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</si>
  <si>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</si>
  <si>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</si>
  <si>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</si>
  <si>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</si>
  <si>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</si>
  <si>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</si>
  <si>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</si>
  <si>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</si>
  <si>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</si>
  <si>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</si>
  <si>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</si>
  <si>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</si>
  <si>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</si>
  <si>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</si>
  <si>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</si>
  <si>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</si>
  <si>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</si>
  <si>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</si>
  <si>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</si>
  <si>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</si>
  <si>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</si>
  <si>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</si>
  <si>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</si>
  <si>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</si>
  <si>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</si>
  <si>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</si>
  <si>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</si>
  <si>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</si>
  <si>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</si>
  <si>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</si>
  <si>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</si>
  <si>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</si>
  <si>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</si>
  <si>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</si>
  <si>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</si>
  <si>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</si>
  <si>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</si>
  <si>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</si>
  <si>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</si>
  <si>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</si>
  <si>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</si>
  <si>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</si>
  <si>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</si>
  <si>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</si>
  <si>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</si>
  <si>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</si>
  <si>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</si>
  <si>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</si>
  <si>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</si>
  <si>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</si>
  <si>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</si>
  <si>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</si>
  <si>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</si>
  <si>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</si>
  <si>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</si>
  <si>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</si>
  <si>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</si>
  <si>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</si>
  <si>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</si>
  <si>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</si>
  <si>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</si>
  <si>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</si>
  <si>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</si>
  <si>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</si>
  <si>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</si>
  <si>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</si>
  <si>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</si>
  <si>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</si>
  <si>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</si>
  <si>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</si>
  <si>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</si>
  <si>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</si>
  <si>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</si>
  <si>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</si>
  <si>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</si>
  <si>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</si>
  <si>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</si>
  <si>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</si>
  <si>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</si>
  <si>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</si>
  <si>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</si>
  <si>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</si>
  <si>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</si>
  <si>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</si>
  <si>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</si>
  <si>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</si>
  <si>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</si>
  <si>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</si>
  <si>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</si>
  <si>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</si>
  <si>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</si>
  <si>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</si>
  <si>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</si>
  <si>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</si>
  <si>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</si>
  <si>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</si>
  <si>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</si>
  <si>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</si>
  <si>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</si>
  <si>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</si>
  <si>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</si>
  <si>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</si>
  <si>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</si>
  <si>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</si>
  <si>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</si>
  <si>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</si>
  <si>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</si>
  <si>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</si>
  <si>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</si>
  <si>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</si>
  <si>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</si>
  <si>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</si>
  <si>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</si>
  <si>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</si>
  <si>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</si>
  <si>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</si>
  <si>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</si>
  <si>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</si>
  <si>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</si>
  <si>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</si>
  <si>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</si>
  <si>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</si>
  <si>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</si>
  <si>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</si>
  <si>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</si>
  <si>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</si>
  <si>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</si>
  <si>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</si>
  <si>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</si>
  <si>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</si>
  <si>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</si>
  <si>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</si>
  <si>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</si>
  <si>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</si>
  <si>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</si>
  <si>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</si>
  <si>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</si>
  <si>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</si>
  <si>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</si>
  <si>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</si>
  <si>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</si>
  <si>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</si>
  <si>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</si>
  <si>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</si>
  <si>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</si>
  <si>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</si>
  <si>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</si>
  <si>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</si>
  <si>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</si>
  <si>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</si>
  <si>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</si>
  <si>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</si>
  <si>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</si>
  <si>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</si>
  <si>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</si>
  <si>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</si>
  <si>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</si>
  <si>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</si>
  <si>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</si>
  <si>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</si>
  <si>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</si>
  <si>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</si>
  <si>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</si>
  <si>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</si>
  <si>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</si>
  <si>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</si>
  <si>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</si>
  <si>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</si>
  <si>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</si>
  <si>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</si>
  <si>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</si>
  <si>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</si>
  <si>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</si>
  <si>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</si>
  <si>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</si>
  <si>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</si>
  <si>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</si>
  <si>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</si>
  <si>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</si>
  <si>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</si>
  <si>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</si>
  <si>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</si>
  <si>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</si>
  <si>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</si>
  <si>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</si>
  <si>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</si>
  <si>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</si>
  <si>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</si>
  <si>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</si>
  <si>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</si>
  <si>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</si>
  <si>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</si>
  <si>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</si>
  <si>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</si>
  <si>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</si>
  <si>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</si>
  <si>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</si>
  <si>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</si>
  <si>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</si>
  <si>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</si>
  <si>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</si>
  <si>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</si>
  <si>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</si>
  <si>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</si>
  <si>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</si>
  <si>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</si>
  <si>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</si>
  <si>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</si>
  <si>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</si>
  <si>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</si>
  <si>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</si>
  <si>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</si>
  <si>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</si>
  <si>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</si>
  <si>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</si>
  <si>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</si>
  <si>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</si>
  <si>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</si>
  <si>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</si>
  <si>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</si>
  <si>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</si>
  <si>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</si>
  <si>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</si>
  <si>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</si>
  <si>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</si>
  <si>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</si>
  <si>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</si>
  <si>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</si>
  <si>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</si>
  <si>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</si>
  <si>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</si>
  <si>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</si>
  <si>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</si>
  <si>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</si>
  <si>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</si>
  <si>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</si>
  <si>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</si>
  <si>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</si>
  <si>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</si>
  <si>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</si>
  <si>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</si>
  <si>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</si>
  <si>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</si>
  <si>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</si>
  <si>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</si>
  <si>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</si>
  <si>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</si>
  <si>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</si>
  <si>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</si>
  <si>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</si>
  <si>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</si>
  <si>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</si>
  <si>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</si>
  <si>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</si>
  <si>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</si>
  <si>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</si>
  <si>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</si>
  <si>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</si>
  <si>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</si>
  <si>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</si>
  <si>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</si>
  <si>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</si>
  <si>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</si>
  <si>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</si>
  <si>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</si>
  <si>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</si>
  <si>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</si>
  <si>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</si>
  <si>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</si>
  <si>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</si>
  <si>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</si>
  <si>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</si>
  <si>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</si>
  <si>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</si>
  <si>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</si>
  <si>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</si>
  <si>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</si>
  <si>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</si>
  <si>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</si>
  <si>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</si>
  <si>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</si>
  <si>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</si>
  <si>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</si>
  <si>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</si>
  <si>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</si>
  <si>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</si>
  <si>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</si>
  <si>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</si>
  <si>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</si>
  <si>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</si>
  <si>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</si>
  <si>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</si>
  <si>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</si>
  <si>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</si>
  <si>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</si>
  <si>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</si>
  <si>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</si>
  <si>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</si>
  <si>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</si>
  <si>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</si>
  <si>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</si>
  <si>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</si>
  <si>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</si>
  <si>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</si>
  <si>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</si>
  <si>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</si>
  <si>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</si>
  <si>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</si>
  <si>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</si>
  <si>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</si>
  <si>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</si>
  <si>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</si>
  <si>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</si>
  <si>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</si>
  <si>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</si>
  <si>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</si>
  <si>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</si>
  <si>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</si>
  <si>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</si>
  <si>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</si>
  <si>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</si>
  <si>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</si>
  <si>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</si>
  <si>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</si>
  <si>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</si>
  <si>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</si>
  <si>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</si>
  <si>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</si>
  <si>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</si>
  <si>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</si>
  <si>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</si>
  <si>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</si>
  <si>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</si>
  <si>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</si>
  <si>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</si>
  <si>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</si>
  <si>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</si>
  <si>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</si>
  <si>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</si>
  <si>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</si>
  <si>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</si>
  <si>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</si>
  <si>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</si>
  <si>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</si>
  <si>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</si>
  <si>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</si>
  <si>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</si>
  <si>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</si>
  <si>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</si>
  <si>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</si>
  <si>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</si>
  <si>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</si>
  <si>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</si>
  <si>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</si>
  <si>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</si>
  <si>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</si>
  <si>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</si>
  <si>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</si>
  <si>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</si>
  <si>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</si>
  <si>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</si>
  <si>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</si>
  <si>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</si>
  <si>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</si>
  <si>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</si>
  <si>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</si>
  <si>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</si>
  <si>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</si>
  <si>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</si>
  <si>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</si>
  <si>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</si>
  <si>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</si>
  <si>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</si>
  <si>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</si>
  <si>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</si>
  <si>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</si>
  <si>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</si>
  <si>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</si>
  <si>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</si>
  <si>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</si>
  <si>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</si>
  <si>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</si>
  <si>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</si>
  <si>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</si>
  <si>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</si>
  <si>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</si>
  <si>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</si>
  <si>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</si>
  <si>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</si>
  <si>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</si>
  <si>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</si>
  <si>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</si>
  <si>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</si>
  <si>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</si>
  <si>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</si>
  <si>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</si>
  <si>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</si>
  <si>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</si>
  <si>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</si>
  <si>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</si>
  <si>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</si>
  <si>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</si>
  <si>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</si>
  <si>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</si>
  <si>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</si>
  <si>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</si>
  <si>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</si>
  <si>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</si>
  <si>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</si>
  <si>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</si>
  <si>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</si>
  <si>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</si>
  <si>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</si>
  <si>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</si>
  <si>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</si>
  <si>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</si>
  <si>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</si>
  <si>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</si>
  <si>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</si>
  <si>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</si>
  <si>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</si>
  <si>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</si>
  <si>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</si>
  <si>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</si>
  <si>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</si>
  <si>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</si>
  <si>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</si>
  <si>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</si>
  <si>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</si>
  <si>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</si>
  <si>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</si>
  <si>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</si>
  <si>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</si>
  <si>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</si>
  <si>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</si>
  <si>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</si>
  <si>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</si>
  <si>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</si>
  <si>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</si>
  <si>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</si>
  <si>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</si>
  <si>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</si>
  <si>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</si>
  <si>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</si>
  <si>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</si>
  <si>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</si>
  <si>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</si>
  <si>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</si>
  <si>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</si>
  <si>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</si>
  <si>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</si>
  <si>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</si>
  <si>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</si>
  <si>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</si>
  <si>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</si>
  <si>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</si>
  <si>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</si>
  <si>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</si>
  <si>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</si>
  <si>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</si>
  <si>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</si>
  <si>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</si>
  <si>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</si>
  <si>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</si>
  <si>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</si>
  <si>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</si>
  <si>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</si>
  <si>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</si>
  <si>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</si>
  <si>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</si>
  <si>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</si>
  <si>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</si>
  <si>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</si>
  <si>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</si>
  <si>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</si>
  <si>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</si>
  <si>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</si>
  <si>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</si>
  <si>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</si>
  <si>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</si>
  <si>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</si>
  <si>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</si>
  <si>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</si>
  <si>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</si>
  <si>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</si>
  <si>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</si>
  <si>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</si>
  <si>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</si>
  <si>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</si>
  <si>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</si>
  <si>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</si>
  <si>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</si>
  <si>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</si>
  <si>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</si>
  <si>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</si>
  <si>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</si>
  <si>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</si>
  <si>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</si>
  <si>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</si>
  <si>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</si>
  <si>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</si>
  <si>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</si>
  <si>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</si>
  <si>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</si>
  <si>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</si>
  <si>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</si>
  <si>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</si>
  <si>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</si>
  <si>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</si>
  <si>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</si>
  <si>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</si>
  <si>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</si>
  <si>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</si>
  <si>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</si>
  <si>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</si>
  <si>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</si>
  <si>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</si>
  <si>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</si>
  <si>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</si>
  <si>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</si>
  <si>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</si>
  <si>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</si>
  <si>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</si>
  <si>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</si>
  <si>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</si>
  <si>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</si>
  <si>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</si>
  <si>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</si>
  <si>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</si>
  <si>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</si>
  <si>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</si>
  <si>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</si>
  <si>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</si>
  <si>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</si>
  <si>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</si>
  <si>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</si>
  <si>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</si>
  <si>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</si>
  <si>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</si>
  <si>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</si>
  <si>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</si>
  <si>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</si>
  <si>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</si>
  <si>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</si>
  <si>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</si>
  <si>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</si>
  <si>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</si>
  <si>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</si>
  <si>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</si>
  <si>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</si>
  <si>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</si>
  <si>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</si>
  <si>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</si>
  <si>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</si>
  <si>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</si>
  <si>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</si>
  <si>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</si>
  <si>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</si>
  <si>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</si>
  <si>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</si>
  <si>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</si>
  <si>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</si>
  <si>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</si>
  <si>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</si>
  <si>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</si>
  <si>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</si>
  <si>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</si>
  <si>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</si>
  <si>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</si>
  <si>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</si>
  <si>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</si>
  <si>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</si>
  <si>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</si>
  <si>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</si>
  <si>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</si>
  <si>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</si>
  <si>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</si>
  <si>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</si>
  <si>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</si>
  <si>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</si>
  <si>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</si>
  <si>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</si>
  <si>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</si>
  <si>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</si>
  <si>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</si>
  <si>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</si>
  <si>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</si>
  <si>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</si>
  <si>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</si>
  <si>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</si>
  <si>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</si>
  <si>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</si>
  <si>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</si>
  <si>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</si>
  <si>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</si>
  <si>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</si>
  <si>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</si>
  <si>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</si>
  <si>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</si>
  <si>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</si>
  <si>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</si>
  <si>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</si>
  <si>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</si>
  <si>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</si>
  <si>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</si>
  <si>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</si>
  <si>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</si>
  <si>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</si>
  <si>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</si>
  <si>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</si>
  <si>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</si>
  <si>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</si>
  <si>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</si>
  <si>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</si>
  <si>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</si>
  <si>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</si>
  <si>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</si>
  <si>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</si>
  <si>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</si>
  <si>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</si>
  <si>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</si>
  <si>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</si>
  <si>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</si>
  <si>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</si>
  <si>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</si>
  <si>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</si>
  <si>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</si>
  <si>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</si>
  <si>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</si>
  <si>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</si>
  <si>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</si>
  <si>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</si>
  <si>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</si>
  <si>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</si>
  <si>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</si>
  <si>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</si>
  <si>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</si>
  <si>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</si>
  <si>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</si>
  <si>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</si>
  <si>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</si>
  <si>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</si>
  <si>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</si>
  <si>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</si>
  <si>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</si>
  <si>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</si>
  <si>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</si>
  <si>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</si>
  <si>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</si>
  <si>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</si>
  <si>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</si>
  <si>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</si>
  <si>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</si>
  <si>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</si>
  <si>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</si>
  <si>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</si>
  <si>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</si>
  <si>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</si>
  <si>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</si>
  <si>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</si>
  <si>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</si>
  <si>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</si>
  <si>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</si>
  <si>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</si>
  <si>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</si>
  <si>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</si>
  <si>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</si>
  <si>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</si>
  <si>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</si>
  <si>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</si>
  <si>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</si>
  <si>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</si>
  <si>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</si>
  <si>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</si>
  <si>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</si>
  <si>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</si>
  <si>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</si>
  <si>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</si>
  <si>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</si>
  <si>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</si>
  <si>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</si>
  <si>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</si>
  <si>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</si>
  <si>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</si>
  <si>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</si>
  <si>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</si>
  <si>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</si>
  <si>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</si>
  <si>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</si>
  <si>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</si>
  <si>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</si>
  <si>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</si>
  <si>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</si>
  <si>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</si>
  <si>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</si>
  <si>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</si>
  <si>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</si>
  <si>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</si>
  <si>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</si>
  <si>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</si>
  <si>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</si>
  <si>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</si>
  <si>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</si>
  <si>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</si>
  <si>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</si>
  <si>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</si>
  <si>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</si>
  <si>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</si>
  <si>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</si>
  <si>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</si>
  <si>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</si>
  <si>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</si>
  <si>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</si>
  <si>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</si>
  <si>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</si>
  <si>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</si>
  <si>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</si>
  <si>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</si>
  <si>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</si>
  <si>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</si>
  <si>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</si>
  <si>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</si>
  <si>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</si>
  <si>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</si>
  <si>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</si>
  <si>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</si>
  <si>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</si>
  <si>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</si>
  <si>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</si>
  <si>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</si>
  <si>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</si>
  <si>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</si>
  <si>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</si>
  <si>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</si>
  <si>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</si>
  <si>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</si>
  <si>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</si>
  <si>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</si>
  <si>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</si>
  <si>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</si>
  <si>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</si>
  <si>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</si>
  <si>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</si>
  <si>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</si>
  <si>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</si>
  <si>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</si>
  <si>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</si>
  <si>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</si>
  <si>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</si>
  <si>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</si>
  <si>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</si>
  <si>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</si>
  <si>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</si>
  <si>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</si>
  <si>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</si>
  <si>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</si>
  <si>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</si>
  <si>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</si>
  <si>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</si>
  <si>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</si>
  <si>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</si>
  <si>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</si>
  <si>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</si>
  <si>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</si>
  <si>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</si>
  <si>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</si>
  <si>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</si>
  <si>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</si>
  <si>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</si>
  <si>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</si>
  <si>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</si>
  <si>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</si>
  <si>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</si>
  <si>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</si>
  <si>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</si>
  <si>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</si>
  <si>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</si>
  <si>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</si>
  <si>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</si>
  <si>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</si>
  <si>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</si>
  <si>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</si>
  <si>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</si>
  <si>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</si>
  <si>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</si>
  <si>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</si>
  <si>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</si>
  <si>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</si>
  <si>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</si>
  <si>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</si>
  <si>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</si>
  <si>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</si>
  <si>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</si>
  <si>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</si>
  <si>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</si>
  <si>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</si>
  <si>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</si>
  <si>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</si>
  <si>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</si>
  <si>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</si>
  <si>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</si>
  <si>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</si>
  <si>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</si>
  <si>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</si>
  <si>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</si>
  <si>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</si>
  <si>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</si>
  <si>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</si>
  <si>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</si>
  <si>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</si>
  <si>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</si>
  <si>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</si>
  <si>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</si>
  <si>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</si>
  <si>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</si>
  <si>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</si>
  <si>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</si>
  <si>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</si>
  <si>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</si>
  <si>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</si>
  <si>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</si>
  <si>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</si>
  <si>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</si>
  <si>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</si>
  <si>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</si>
  <si>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</si>
  <si>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</si>
  <si>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</si>
  <si>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</si>
  <si>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</si>
  <si>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</si>
  <si>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</si>
  <si>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</si>
  <si>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</si>
  <si>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</si>
  <si>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</si>
  <si>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</si>
  <si>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</si>
  <si>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</si>
  <si>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</si>
  <si>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</si>
  <si>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</si>
  <si>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</si>
  <si>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</si>
  <si>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</si>
  <si>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</si>
  <si>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</si>
  <si>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</si>
  <si>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</si>
  <si>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</si>
  <si>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</si>
  <si>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</si>
  <si>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</si>
  <si>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</si>
  <si>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</si>
  <si>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</si>
  <si>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</si>
  <si>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</si>
  <si>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</si>
  <si>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</si>
  <si>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</si>
  <si>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</si>
  <si>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</si>
  <si>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</si>
  <si>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</si>
  <si>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</si>
  <si>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</si>
  <si>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</si>
  <si>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</si>
  <si>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</si>
  <si>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</si>
  <si>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</si>
  <si>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</si>
  <si>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</si>
  <si>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</si>
  <si>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</si>
  <si>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</si>
  <si>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</si>
  <si>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</si>
  <si>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</si>
  <si>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</si>
  <si>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</si>
  <si>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</si>
  <si>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</si>
  <si>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</si>
  <si>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</si>
  <si>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</si>
  <si>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</si>
  <si>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</si>
  <si>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</si>
  <si>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</si>
  <si>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</si>
  <si>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</si>
  <si>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</si>
  <si>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</si>
  <si>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</si>
  <si>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</si>
  <si>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</si>
  <si>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</si>
  <si>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</si>
  <si>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</si>
  <si>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</si>
  <si>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</si>
  <si>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</si>
  <si>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</si>
  <si>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</si>
  <si>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</si>
  <si>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</si>
  <si>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</si>
  <si>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</si>
  <si>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</si>
  <si>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</si>
  <si>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</si>
  <si>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</si>
  <si>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</si>
  <si>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</si>
  <si>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</si>
  <si>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</si>
  <si>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</si>
  <si>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</si>
  <si>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</si>
  <si>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</si>
  <si>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</si>
  <si>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</si>
  <si>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</si>
  <si>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</si>
  <si>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</si>
  <si>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</si>
  <si>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</si>
  <si>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</si>
  <si>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</si>
  <si>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</si>
  <si>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</si>
  <si>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</si>
  <si>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</si>
  <si>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</si>
  <si>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</si>
  <si>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</si>
  <si>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</si>
  <si>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</si>
  <si>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</si>
  <si>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</si>
  <si>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</si>
  <si>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</si>
  <si>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</si>
  <si>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</si>
  <si>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</si>
  <si>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</si>
  <si>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</si>
  <si>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</si>
  <si>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</si>
  <si>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</si>
  <si>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</si>
  <si>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</si>
  <si>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</si>
  <si>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</si>
  <si>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</si>
  <si>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</si>
  <si>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</si>
  <si>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</si>
  <si>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</si>
  <si>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</si>
  <si>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</si>
  <si>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</si>
  <si>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</si>
  <si>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</si>
  <si>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</si>
  <si>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</si>
  <si>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</si>
  <si>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</si>
  <si>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</si>
  <si>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</si>
  <si>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</si>
  <si>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</si>
  <si>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</si>
  <si>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</si>
  <si>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</si>
  <si>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</si>
  <si>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</si>
  <si>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</si>
  <si>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</si>
  <si>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</si>
  <si>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</si>
  <si>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</si>
  <si>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</si>
  <si>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</si>
  <si>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</si>
  <si>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</si>
  <si>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</si>
  <si>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</si>
  <si>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</si>
  <si>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</si>
  <si>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</si>
  <si>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</si>
  <si>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</si>
  <si>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</si>
  <si>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</si>
  <si>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</si>
  <si>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</si>
  <si>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</si>
  <si>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</si>
  <si>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</si>
  <si>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</si>
  <si>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</si>
  <si>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</si>
  <si>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</si>
  <si>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</si>
  <si>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</si>
  <si>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</si>
  <si>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</si>
  <si>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</si>
  <si>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</si>
  <si>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</si>
  <si>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</si>
  <si>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</si>
  <si>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</si>
  <si>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</si>
  <si>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</si>
  <si>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</si>
  <si>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</si>
  <si>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</si>
  <si>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</si>
  <si>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</si>
  <si>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</si>
  <si>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</si>
  <si>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</si>
  <si>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</si>
  <si>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</si>
  <si>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</si>
  <si>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</si>
  <si>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</si>
  <si>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</si>
  <si>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</si>
  <si>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</si>
  <si>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</si>
  <si>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</si>
  <si>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</si>
  <si>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</si>
  <si>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</si>
  <si>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</si>
  <si>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</si>
  <si>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</si>
  <si>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</si>
  <si>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</si>
  <si>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</si>
  <si>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</si>
  <si>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</si>
  <si>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</si>
  <si>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</si>
  <si>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</si>
  <si>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</si>
  <si>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</si>
  <si>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</si>
  <si>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</si>
  <si>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</si>
  <si>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</si>
  <si>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</si>
  <si>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</si>
  <si>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</si>
  <si>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</si>
  <si>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</si>
  <si>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</si>
  <si>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</si>
  <si>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</si>
  <si>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</si>
  <si>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</si>
  <si>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</si>
  <si>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</si>
  <si>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</si>
  <si>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</si>
  <si>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</si>
  <si>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</si>
  <si>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</si>
  <si>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</si>
  <si>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</si>
  <si>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</si>
  <si>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</si>
  <si>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</si>
  <si>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</si>
  <si>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</si>
  <si>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</si>
  <si>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</si>
  <si>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</si>
  <si>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</si>
  <si>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</si>
  <si>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</si>
  <si>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</si>
  <si>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</si>
  <si>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</si>
  <si>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</si>
  <si>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</si>
  <si>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</si>
  <si>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</si>
  <si>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</si>
  <si>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</si>
  <si>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</si>
  <si>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</si>
  <si>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</si>
  <si>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</si>
  <si>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</si>
  <si>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</si>
  <si>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</si>
  <si>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</si>
  <si>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</si>
  <si>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</si>
  <si>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</si>
  <si>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</si>
  <si>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</si>
  <si>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</si>
  <si>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</si>
  <si>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</si>
  <si>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</si>
  <si>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</si>
  <si>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</si>
  <si>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</si>
  <si>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</si>
  <si>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</si>
  <si>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</si>
  <si>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</si>
  <si>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</si>
  <si>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</si>
  <si>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</si>
  <si>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</si>
  <si>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</si>
  <si>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</si>
  <si>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</si>
  <si>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</si>
  <si>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</si>
  <si>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</si>
  <si>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</si>
  <si>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</si>
  <si>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</si>
  <si>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</si>
  <si>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</si>
  <si>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</si>
  <si>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</si>
  <si>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</si>
  <si>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</si>
  <si>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</si>
  <si>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</si>
  <si>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</si>
  <si>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</si>
  <si>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</si>
  <si>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</si>
  <si>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</si>
  <si>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</si>
  <si>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</si>
  <si>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</si>
  <si>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</si>
  <si>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</si>
  <si>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</si>
  <si>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</si>
  <si>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</si>
  <si>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</si>
  <si>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</si>
  <si>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</si>
  <si>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</si>
  <si>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</si>
  <si>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</si>
  <si>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</si>
  <si>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</si>
  <si>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</si>
  <si>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</si>
  <si>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</si>
  <si>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</si>
  <si>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</si>
  <si>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</si>
  <si>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</si>
  <si>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</si>
  <si>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</si>
  <si>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</si>
  <si>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</si>
  <si>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</si>
  <si>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</si>
  <si>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</si>
  <si>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</si>
  <si>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</si>
  <si>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</si>
  <si>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</si>
  <si>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</si>
  <si>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</si>
  <si>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</si>
  <si>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</si>
  <si>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</si>
  <si>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</si>
  <si>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</si>
  <si>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</si>
  <si>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</si>
  <si>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</si>
  <si>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</si>
  <si>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</si>
  <si>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</si>
  <si>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</si>
  <si>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</si>
  <si>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</si>
  <si>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</si>
  <si>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</si>
  <si>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</si>
  <si>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</si>
  <si>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</si>
  <si>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</si>
  <si>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</si>
  <si>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</si>
  <si>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</si>
  <si>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</si>
  <si>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</si>
  <si>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</si>
  <si>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</si>
  <si>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</si>
  <si>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</si>
  <si>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</si>
  <si>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</si>
  <si>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</si>
  <si>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</si>
  <si>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</si>
  <si>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</si>
  <si>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</si>
  <si>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</si>
  <si>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</si>
  <si>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</si>
  <si>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</si>
  <si>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</si>
  <si>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</si>
  <si>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</si>
  <si>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</si>
  <si>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</si>
  <si>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</si>
  <si>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</si>
  <si>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</si>
  <si>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</si>
  <si>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</si>
  <si>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</si>
  <si>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</si>
  <si>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</si>
  <si>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</si>
  <si>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</si>
  <si>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</si>
  <si>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</si>
  <si>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</si>
  <si>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</si>
  <si>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</si>
  <si>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</si>
  <si>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</si>
  <si>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</si>
  <si>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</si>
  <si>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</si>
  <si>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</si>
  <si>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</si>
  <si>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</si>
  <si>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</si>
  <si>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</si>
  <si>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</si>
  <si>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</si>
  <si>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</si>
  <si>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</si>
  <si>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</si>
  <si>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</si>
  <si>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</si>
  <si>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</si>
  <si>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</si>
  <si>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</si>
  <si>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</si>
  <si>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</si>
  <si>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</si>
  <si>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</si>
  <si>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</si>
  <si>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</si>
  <si>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</si>
  <si>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</si>
  <si>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</si>
  <si>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</si>
  <si>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</si>
  <si>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</si>
  <si>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</si>
  <si>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</si>
  <si>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</si>
  <si>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</si>
  <si>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</si>
  <si>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</si>
  <si>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</si>
  <si>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</si>
  <si>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</si>
  <si>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</si>
  <si>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</si>
  <si>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</si>
  <si>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</si>
  <si>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</si>
  <si>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</si>
  <si>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</si>
  <si>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</si>
  <si>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</si>
  <si>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</si>
  <si>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</si>
  <si>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</si>
  <si>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</si>
  <si>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</si>
  <si>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</si>
  <si>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</si>
  <si>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</si>
  <si>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</si>
  <si>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</si>
  <si>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</si>
  <si>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</si>
  <si>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</si>
  <si>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</si>
  <si>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</si>
  <si>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</si>
  <si>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</si>
  <si>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</si>
  <si>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</si>
  <si>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</si>
  <si>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</si>
  <si>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</si>
  <si>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</si>
  <si>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</si>
  <si>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</si>
  <si>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</si>
  <si>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</si>
  <si>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</si>
  <si>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</si>
  <si>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</si>
  <si>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</si>
  <si>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</si>
  <si>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</si>
  <si>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</si>
  <si>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</si>
  <si>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</si>
  <si>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</si>
  <si>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</si>
  <si>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</si>
  <si>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</si>
  <si>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</si>
  <si>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</si>
  <si>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</si>
  <si>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</si>
  <si>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</si>
  <si>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</si>
  <si>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</si>
  <si>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</si>
  <si>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</si>
  <si>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</si>
  <si>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</si>
  <si>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</si>
  <si>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</si>
  <si>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</si>
  <si>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</si>
  <si>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</si>
  <si>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</si>
  <si>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</si>
  <si>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</si>
  <si>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</si>
  <si>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</si>
  <si>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</si>
  <si>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</si>
  <si>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</si>
  <si>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</si>
  <si>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</si>
  <si>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</si>
  <si>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</si>
  <si>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</si>
  <si>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</si>
  <si>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</si>
  <si>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</si>
  <si>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</si>
  <si>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</si>
  <si>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</si>
  <si>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</si>
  <si>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</si>
  <si>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</si>
  <si>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</si>
  <si>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</si>
  <si>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</si>
  <si>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</si>
  <si>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</si>
  <si>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</si>
  <si>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</si>
  <si>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</si>
  <si>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</si>
  <si>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</si>
  <si>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</si>
  <si>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</si>
  <si>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</si>
  <si>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</si>
  <si>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</si>
  <si>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</si>
  <si>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</si>
  <si>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</si>
  <si>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</si>
  <si>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</si>
  <si>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</si>
  <si>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</si>
  <si>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</si>
  <si>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</si>
  <si>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</si>
  <si>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</si>
  <si>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</si>
  <si>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</si>
  <si>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</si>
  <si>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</si>
  <si>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</si>
  <si>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</si>
  <si>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</si>
  <si>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</si>
  <si>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</si>
  <si>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</si>
  <si>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</si>
  <si>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</si>
  <si>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</si>
  <si>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</si>
  <si>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</si>
  <si>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</si>
  <si>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</si>
  <si>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</si>
  <si>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</si>
  <si>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</si>
  <si>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</si>
  <si>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</si>
  <si>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</si>
  <si>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</si>
  <si>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</si>
  <si>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</si>
  <si>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</si>
  <si>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</si>
  <si>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</si>
  <si>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</si>
  <si>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</si>
  <si>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</si>
  <si>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</si>
  <si>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</si>
  <si>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</si>
  <si>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</si>
  <si>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</si>
  <si>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</si>
  <si>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</si>
  <si>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</si>
  <si>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</si>
  <si>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</si>
  <si>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</si>
  <si>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</si>
  <si>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</si>
  <si>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</si>
  <si>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</si>
  <si>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</si>
  <si>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</si>
  <si>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</si>
  <si>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</si>
  <si>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</si>
  <si>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</si>
  <si>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</si>
  <si>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</si>
  <si>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</si>
  <si>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</si>
  <si>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</si>
  <si>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</si>
  <si>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</si>
  <si>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</si>
  <si>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</si>
  <si>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</si>
  <si>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</si>
  <si>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</si>
  <si>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</si>
  <si>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</si>
  <si>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</si>
  <si>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</si>
  <si>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</si>
  <si>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</si>
  <si>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</si>
  <si>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</si>
  <si>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</si>
  <si>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</si>
  <si>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</si>
  <si>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</si>
  <si>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</si>
  <si>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</si>
  <si>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</si>
  <si>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</si>
  <si>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</si>
  <si>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</si>
  <si>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</si>
  <si>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</si>
  <si>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</si>
  <si>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</si>
  <si>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</si>
  <si>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</si>
  <si>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</si>
  <si>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</si>
  <si>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</si>
  <si>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</si>
  <si>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</si>
  <si>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</si>
  <si>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</si>
  <si>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</si>
  <si>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</si>
  <si>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</si>
  <si>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</si>
  <si>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</si>
  <si>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</si>
  <si>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</si>
  <si>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</si>
  <si>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</si>
  <si>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</si>
  <si>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</si>
  <si>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</si>
  <si>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</si>
  <si>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</si>
  <si>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</si>
  <si>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</si>
  <si>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</si>
  <si>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</si>
  <si>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</si>
  <si>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</si>
  <si>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</si>
  <si>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</si>
  <si>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</si>
  <si>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</si>
  <si>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</si>
  <si>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</si>
  <si>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</si>
  <si>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</si>
  <si>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</si>
  <si>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</si>
  <si>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</si>
  <si>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</si>
  <si>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</si>
  <si>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</si>
  <si>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</si>
  <si>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</si>
  <si>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</si>
  <si>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</si>
  <si>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</si>
  <si>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</si>
  <si>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</si>
  <si>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</si>
  <si>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</si>
  <si>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</si>
  <si>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</si>
  <si>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</si>
  <si>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</si>
  <si>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</si>
  <si>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</si>
  <si>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</si>
  <si>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</si>
  <si>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</si>
  <si>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</si>
  <si>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</si>
  <si>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</si>
  <si>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</si>
  <si>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</si>
  <si>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</si>
  <si>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</si>
  <si>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</si>
  <si>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</si>
  <si>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</si>
  <si>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</si>
  <si>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</si>
  <si>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</si>
  <si>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</si>
  <si>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</si>
  <si>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</si>
  <si>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</si>
  <si>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</si>
  <si>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</si>
  <si>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</si>
  <si>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</si>
  <si>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</si>
  <si>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</si>
  <si>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</si>
  <si>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</si>
  <si>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</si>
  <si>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</si>
  <si>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</si>
  <si>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</si>
  <si>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</si>
  <si>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</si>
  <si>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</si>
  <si>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</si>
  <si>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</si>
  <si>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</si>
  <si>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</si>
  <si>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</si>
  <si>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</si>
  <si>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</si>
  <si>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</si>
  <si>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</si>
  <si>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</si>
  <si>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</si>
  <si>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</si>
  <si>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</si>
  <si>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</si>
  <si>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</si>
  <si>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</si>
  <si>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</si>
  <si>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</si>
  <si>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</si>
  <si>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</si>
  <si>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</si>
  <si>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</si>
  <si>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</si>
  <si>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</si>
  <si>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</si>
  <si>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</si>
  <si>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</si>
  <si>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</si>
  <si>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</si>
  <si>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</si>
  <si>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</si>
  <si>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</si>
  <si>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</si>
  <si>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</si>
  <si>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</si>
  <si>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</si>
  <si>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</si>
  <si>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</si>
  <si>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</si>
  <si>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</si>
  <si>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</si>
  <si>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</si>
  <si>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</si>
  <si>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</si>
  <si>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</si>
  <si>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</si>
  <si>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</si>
  <si>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</si>
  <si>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</si>
  <si>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</si>
  <si>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</si>
  <si>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</si>
  <si>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</si>
  <si>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</si>
  <si>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</si>
  <si>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</si>
  <si>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</si>
  <si>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</si>
  <si>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</si>
  <si>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</si>
  <si>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</si>
  <si>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</si>
  <si>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</si>
  <si>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</si>
  <si>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</si>
  <si>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</si>
  <si>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</si>
  <si>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</si>
  <si>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</si>
  <si>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</si>
  <si>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</si>
  <si>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</si>
  <si>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</si>
  <si>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</si>
  <si>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</si>
  <si>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</si>
  <si>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</si>
  <si>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</si>
  <si>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</si>
  <si>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</si>
  <si>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</si>
  <si>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</si>
  <si>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</si>
  <si>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</si>
  <si>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</si>
  <si>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</si>
  <si>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</si>
  <si>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</si>
  <si>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</si>
  <si>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</si>
  <si>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</si>
  <si>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</si>
  <si>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</si>
  <si>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</si>
  <si>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</si>
  <si>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</si>
  <si>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</si>
  <si>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</si>
  <si>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</si>
  <si>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</si>
  <si>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</si>
  <si>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</si>
  <si>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</si>
  <si>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</si>
  <si>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</si>
  <si>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</si>
  <si>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</si>
  <si>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</si>
  <si>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</si>
  <si>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</si>
  <si>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</si>
  <si>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</si>
  <si>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</si>
  <si>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</si>
  <si>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</si>
  <si>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</si>
  <si>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</si>
  <si>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</si>
  <si>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</si>
  <si>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</si>
  <si>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</si>
  <si>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</si>
  <si>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</si>
  <si>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</si>
  <si>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</si>
  <si>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</si>
  <si>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</si>
  <si>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</si>
  <si>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</si>
  <si>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</si>
  <si>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</si>
  <si>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</si>
  <si>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</si>
  <si>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</si>
  <si>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</si>
  <si>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</si>
  <si>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</si>
  <si>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</si>
  <si>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</si>
  <si>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</si>
  <si>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</si>
  <si>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</si>
  <si>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</si>
  <si>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</si>
  <si>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</si>
  <si>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</si>
  <si>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</si>
  <si>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</si>
  <si>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</si>
  <si>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</si>
  <si>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</si>
  <si>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</si>
  <si>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</si>
  <si>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</si>
  <si>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</si>
  <si>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</si>
  <si>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</si>
  <si>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</si>
  <si>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</si>
  <si>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</si>
  <si>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</si>
  <si>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</si>
  <si>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</si>
  <si>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</si>
  <si>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</si>
  <si>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</si>
  <si>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</si>
  <si>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</si>
  <si>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</si>
  <si>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</si>
  <si>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</si>
  <si>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</si>
  <si>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</si>
  <si>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</si>
  <si>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</si>
  <si>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</si>
  <si>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</si>
  <si>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</si>
  <si>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</si>
  <si>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</si>
  <si>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</si>
  <si>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</si>
  <si>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</si>
  <si>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</si>
  <si>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</si>
  <si>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</si>
  <si>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</si>
  <si>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</si>
  <si>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</si>
  <si>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</si>
  <si>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</si>
  <si>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</si>
  <si>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</si>
  <si>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</si>
  <si>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</si>
  <si>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</si>
  <si>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</si>
  <si>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</si>
  <si>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</si>
  <si>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</si>
  <si>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</si>
  <si>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</si>
  <si>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</si>
  <si>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</si>
  <si>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</si>
  <si>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</si>
  <si>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</si>
  <si>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</si>
  <si>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</si>
  <si>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</si>
  <si>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</si>
  <si>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</si>
  <si>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</si>
  <si>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</si>
  <si>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</si>
  <si>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</si>
  <si>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</si>
  <si>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</si>
  <si>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</si>
  <si>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</si>
  <si>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</si>
  <si>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</si>
  <si>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</si>
  <si>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</si>
  <si>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</si>
  <si>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</si>
  <si>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</si>
  <si>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</si>
  <si>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</si>
  <si>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</si>
  <si>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</si>
  <si>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</si>
  <si>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</si>
  <si>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</si>
  <si>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</si>
  <si>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</si>
  <si>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</si>
  <si>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</si>
  <si>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</si>
  <si>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</si>
  <si>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</si>
  <si>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</si>
  <si>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</si>
  <si>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</si>
  <si>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</si>
  <si>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</si>
  <si>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</si>
  <si>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</si>
  <si>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</si>
  <si>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</si>
  <si>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</si>
  <si>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</si>
  <si>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</si>
  <si>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</si>
  <si>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</si>
  <si>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</si>
  <si>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</si>
  <si>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</si>
  <si>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</si>
  <si>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</si>
  <si>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</si>
  <si>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</si>
  <si>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</si>
  <si>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</si>
  <si>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</si>
  <si>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</si>
  <si>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</si>
  <si>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</si>
  <si>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</si>
  <si>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</si>
  <si>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</si>
  <si>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</si>
  <si>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</si>
  <si>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</si>
  <si>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</si>
  <si>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</si>
  <si>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</si>
  <si>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</si>
  <si>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</si>
  <si>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</si>
  <si>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</si>
  <si>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</si>
  <si>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</si>
  <si>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</si>
  <si>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</si>
  <si>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</si>
  <si>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</si>
  <si>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</si>
  <si>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</si>
  <si>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</si>
  <si>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</si>
  <si>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</si>
  <si>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</si>
  <si>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</si>
  <si>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</si>
  <si>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</si>
  <si>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</si>
  <si>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</si>
  <si>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</si>
  <si>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</si>
  <si>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</si>
  <si>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</si>
  <si>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</si>
  <si>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</si>
  <si>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</si>
  <si>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</si>
  <si>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</si>
  <si>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</si>
  <si>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</si>
  <si>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</si>
  <si>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</si>
  <si>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</si>
  <si>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</si>
  <si>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</si>
  <si>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</si>
  <si>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</si>
  <si>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</si>
  <si>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</si>
  <si>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</si>
  <si>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</si>
  <si>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</si>
  <si>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</si>
  <si>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</si>
  <si>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</si>
  <si>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</si>
  <si>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</si>
  <si>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</si>
  <si>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</si>
  <si>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</si>
  <si>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</si>
  <si>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</si>
  <si>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</si>
  <si>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</si>
  <si>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</si>
  <si>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</si>
  <si>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</si>
  <si>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</si>
  <si>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</si>
  <si>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</si>
  <si>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</si>
  <si>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</si>
  <si>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</si>
  <si>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</si>
  <si>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</si>
  <si>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</si>
  <si>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</si>
  <si>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</si>
  <si>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</si>
  <si>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</si>
  <si>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</si>
  <si>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</si>
  <si>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</si>
  <si>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</si>
  <si>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</si>
  <si>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</si>
  <si>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</si>
  <si>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</si>
  <si>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</si>
  <si>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</si>
  <si>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</si>
  <si>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</si>
  <si>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</si>
  <si>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</si>
  <si>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</si>
  <si>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</si>
  <si>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</si>
  <si>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</si>
  <si>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</si>
  <si>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</si>
  <si>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</si>
  <si>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</si>
  <si>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</si>
  <si>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</si>
  <si>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</si>
  <si>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</si>
  <si>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</si>
  <si>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</si>
  <si>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</si>
  <si>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</si>
  <si>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</si>
  <si>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</si>
  <si>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</si>
  <si>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</si>
  <si>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</si>
  <si>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</si>
  <si>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</si>
  <si>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</si>
  <si>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</si>
  <si>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</si>
  <si>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</si>
  <si>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</si>
  <si>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</si>
  <si>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</si>
  <si>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</si>
  <si>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</si>
  <si>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</si>
  <si>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</si>
  <si>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</si>
  <si>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</si>
  <si>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</si>
  <si>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</si>
  <si>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</si>
  <si>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</si>
  <si>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</si>
  <si>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</si>
  <si>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</si>
  <si>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</si>
  <si>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</si>
  <si>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</si>
  <si>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</si>
  <si>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</si>
  <si>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</si>
  <si>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</si>
  <si>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</si>
  <si>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</si>
  <si>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</si>
  <si>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</si>
  <si>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</si>
  <si>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</si>
  <si>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</si>
  <si>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</si>
  <si>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</si>
  <si>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</si>
  <si>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</si>
  <si>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</si>
  <si>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</si>
  <si>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</si>
  <si>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</si>
  <si>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</si>
  <si>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</si>
  <si>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</si>
  <si>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</si>
  <si>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</si>
  <si>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</si>
  <si>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</si>
  <si>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</si>
  <si>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</si>
  <si>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</si>
  <si>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</si>
  <si>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</si>
  <si>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</si>
  <si>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</si>
  <si>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</si>
  <si>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</si>
  <si>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</si>
  <si>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</si>
  <si>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</si>
  <si>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</si>
  <si>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</si>
  <si>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</si>
  <si>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</si>
  <si>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</si>
  <si>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</si>
  <si>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</si>
  <si>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</si>
  <si>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</si>
  <si>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</si>
  <si>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</si>
  <si>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</si>
  <si>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</si>
  <si>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</si>
  <si>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</si>
  <si>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</si>
  <si>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</si>
  <si>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</si>
  <si>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</si>
  <si>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</si>
  <si>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</si>
  <si>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</si>
  <si>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</si>
  <si>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</si>
  <si>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</si>
  <si>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</si>
  <si>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</si>
  <si>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</si>
  <si>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</si>
  <si>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</si>
  <si>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</si>
  <si>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</si>
  <si>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</si>
  <si>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</si>
  <si>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</si>
  <si>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</si>
  <si>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</si>
  <si>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</si>
  <si>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</si>
  <si>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</si>
  <si>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</si>
  <si>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</si>
  <si>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</si>
  <si>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</si>
  <si>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</si>
  <si>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</si>
  <si>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</si>
  <si>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</si>
  <si>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</si>
  <si>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</si>
  <si>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</si>
  <si>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</si>
  <si>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</si>
  <si>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</si>
  <si>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</si>
  <si>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</si>
  <si>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</si>
  <si>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</si>
  <si>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</si>
  <si>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</si>
  <si>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</si>
  <si>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</si>
  <si>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</si>
  <si>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</si>
  <si>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</si>
  <si>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</si>
  <si>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</si>
  <si>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</si>
  <si>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</si>
  <si>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</si>
  <si>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</si>
  <si>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</si>
  <si>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</si>
  <si>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</si>
  <si>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</si>
  <si>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</si>
  <si>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</si>
  <si>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</si>
  <si>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</si>
  <si>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</si>
  <si>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</si>
  <si>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</si>
  <si>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</si>
  <si>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</si>
  <si>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</si>
  <si>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</si>
  <si>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</si>
  <si>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</si>
  <si>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</si>
  <si>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</si>
  <si>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</si>
  <si>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</si>
  <si>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</si>
  <si>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</si>
  <si>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</si>
  <si>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</si>
  <si>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</si>
  <si>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</si>
  <si>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</si>
  <si>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</si>
  <si>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</si>
  <si>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</si>
  <si>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</si>
  <si>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</si>
  <si>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</si>
  <si>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</si>
  <si>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</si>
  <si>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</si>
  <si>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</si>
  <si>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</si>
  <si>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</si>
  <si>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</si>
  <si>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</si>
  <si>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</si>
  <si>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</si>
  <si>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</si>
  <si>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</si>
  <si>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</si>
  <si>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</si>
  <si>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</si>
  <si>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</si>
  <si>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</si>
  <si>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</si>
  <si>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</si>
  <si>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</si>
  <si>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</si>
  <si>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</si>
  <si>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</si>
  <si>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</si>
  <si>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</si>
  <si>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</si>
  <si>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</si>
  <si>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</si>
  <si>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</si>
  <si>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</si>
  <si>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</si>
  <si>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</si>
  <si>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</si>
  <si>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</si>
  <si>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</si>
  <si>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</si>
  <si>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</si>
  <si>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</si>
  <si>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</si>
  <si>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</si>
  <si>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</si>
  <si>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</si>
  <si>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</si>
  <si>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</si>
  <si>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</si>
  <si>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</si>
  <si>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</si>
  <si>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</si>
  <si>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</si>
  <si>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</si>
  <si>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</si>
  <si>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</si>
  <si>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</si>
  <si>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</si>
  <si>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</si>
  <si>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</si>
  <si>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</si>
  <si>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</si>
  <si>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</si>
  <si>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</si>
  <si>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</si>
  <si>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</si>
  <si>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</si>
  <si>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</si>
  <si>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</si>
  <si>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</si>
  <si>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</si>
  <si>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</si>
  <si>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</si>
  <si>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</si>
  <si>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</si>
  <si>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</si>
  <si>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</si>
  <si>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</si>
  <si>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</si>
  <si>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</si>
  <si>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</si>
  <si>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</si>
  <si>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</si>
  <si>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</si>
  <si>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</si>
  <si>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</si>
  <si>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</si>
  <si>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</si>
  <si>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</si>
  <si>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</si>
  <si>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</si>
  <si>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</si>
  <si>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</si>
  <si>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</si>
  <si>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</si>
  <si>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</si>
  <si>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</si>
  <si>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</si>
  <si>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</si>
  <si>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</si>
  <si>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</si>
  <si>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</si>
  <si>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</si>
  <si>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</si>
  <si>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</si>
  <si>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</si>
  <si>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</si>
  <si>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</si>
  <si>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</si>
  <si>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</si>
  <si>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</si>
  <si>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</si>
  <si>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</si>
  <si>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</si>
  <si>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</si>
  <si>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</si>
  <si>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</si>
  <si>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</si>
  <si>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</si>
  <si>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</si>
  <si>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</si>
  <si>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</si>
  <si>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</si>
  <si>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</si>
  <si>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</si>
  <si>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</si>
  <si>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</si>
  <si>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</si>
  <si>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</si>
  <si>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</si>
  <si>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</si>
  <si>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</si>
  <si>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</si>
  <si>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</si>
  <si>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</si>
  <si>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</si>
  <si>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</si>
  <si>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</si>
  <si>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</si>
  <si>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</si>
  <si>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</si>
  <si>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</si>
  <si>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</si>
  <si>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</si>
  <si>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</si>
  <si>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</si>
  <si>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</si>
  <si>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</si>
  <si>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</si>
  <si>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</si>
  <si>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</si>
  <si>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</si>
  <si>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</si>
  <si>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</si>
  <si>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</si>
  <si>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</si>
  <si>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</si>
  <si>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</si>
  <si>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</si>
  <si>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</si>
  <si>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</si>
  <si>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</si>
  <si>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</si>
  <si>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</si>
  <si>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</si>
  <si>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</si>
  <si>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</si>
  <si>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</si>
  <si>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</si>
  <si>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</si>
  <si>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</si>
  <si>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</si>
  <si>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</si>
  <si>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</si>
  <si>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</si>
  <si>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</si>
  <si>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</si>
  <si>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</si>
  <si>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</si>
  <si>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</si>
  <si>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</si>
  <si>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</si>
  <si>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</si>
  <si>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</si>
  <si>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</si>
  <si>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</si>
  <si>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</si>
  <si>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</si>
  <si>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</si>
  <si>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</si>
  <si>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</si>
  <si>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</si>
  <si>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</si>
  <si>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</si>
  <si>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</si>
  <si>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</si>
  <si>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</si>
  <si>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</si>
  <si>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</si>
  <si>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</si>
  <si>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</si>
  <si>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</si>
  <si>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</si>
  <si>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</si>
  <si>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</si>
  <si>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</si>
  <si>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</si>
  <si>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</si>
  <si>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</si>
  <si>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</si>
  <si>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</si>
  <si>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</si>
  <si>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</si>
  <si>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</si>
  <si>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</si>
  <si>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</si>
  <si>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</si>
  <si>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</si>
  <si>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</si>
  <si>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</si>
  <si>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</si>
  <si>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</si>
  <si>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</si>
  <si>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</si>
  <si>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</si>
  <si>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</si>
  <si>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</si>
  <si>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</si>
  <si>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</si>
  <si>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</si>
  <si>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</si>
  <si>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</si>
  <si>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</si>
  <si>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</si>
  <si>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</si>
  <si>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</si>
  <si>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</si>
  <si>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</si>
  <si>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</si>
  <si>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</si>
  <si>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</si>
  <si>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</si>
  <si>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</si>
  <si>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</si>
  <si>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</si>
  <si>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</si>
  <si>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</si>
  <si>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</si>
  <si>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</si>
  <si>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</si>
  <si>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</si>
  <si>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</si>
  <si>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</si>
  <si>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</si>
  <si>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</si>
  <si>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</si>
  <si>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</si>
  <si>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</si>
  <si>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</si>
  <si>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</si>
  <si>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</si>
  <si>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</si>
  <si>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</si>
  <si>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</si>
  <si>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</si>
  <si>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</si>
  <si>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</si>
  <si>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</si>
  <si>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</si>
  <si>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</si>
  <si>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</si>
  <si>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</si>
  <si>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</si>
  <si>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</si>
  <si>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</si>
  <si>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</si>
  <si>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</si>
  <si>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</si>
  <si>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</si>
  <si>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</si>
  <si>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</si>
  <si>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</si>
  <si>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</si>
  <si>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</si>
  <si>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</si>
  <si>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</si>
  <si>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</si>
  <si>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</si>
  <si>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</si>
  <si>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</si>
  <si>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</si>
  <si>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</si>
  <si>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</si>
  <si>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</si>
  <si>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</si>
  <si>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</si>
  <si>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</si>
  <si>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</si>
  <si>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</si>
  <si>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</si>
  <si>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</si>
  <si>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</si>
  <si>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</si>
  <si>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</si>
  <si>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</si>
  <si>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</si>
  <si>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</si>
  <si>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</si>
  <si>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</si>
  <si>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</si>
  <si>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</si>
  <si>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</si>
  <si>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</si>
  <si>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</si>
  <si>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</si>
  <si>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</si>
  <si>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</si>
  <si>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</si>
  <si>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</si>
  <si>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</si>
  <si>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</si>
  <si>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</si>
  <si>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</si>
  <si>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</si>
  <si>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</si>
  <si>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</si>
  <si>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</si>
  <si>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</si>
  <si>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</si>
  <si>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</si>
  <si>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</si>
  <si>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</si>
  <si>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</si>
  <si>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</si>
  <si>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</si>
  <si>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</si>
  <si>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</si>
  <si>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</si>
  <si>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</si>
  <si>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</si>
  <si>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</si>
  <si>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</si>
  <si>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</si>
  <si>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</si>
  <si>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</si>
  <si>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</si>
  <si>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</si>
  <si>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</si>
  <si>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</si>
  <si>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</si>
  <si>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</si>
  <si>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</si>
  <si>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</si>
  <si>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</si>
  <si>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</si>
  <si>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</si>
  <si>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</si>
  <si>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</si>
  <si>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</si>
  <si>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</si>
  <si>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</si>
  <si>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</si>
  <si>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</si>
  <si>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</si>
  <si>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</si>
  <si>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</si>
  <si>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</si>
  <si>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</si>
  <si>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</si>
  <si>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</si>
  <si>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</si>
  <si>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</si>
  <si>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</si>
  <si>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</si>
  <si>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</si>
  <si>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</si>
  <si>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</si>
  <si>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</si>
  <si>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</si>
  <si>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</si>
  <si>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</si>
  <si>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</si>
  <si>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</si>
  <si>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</si>
  <si>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</si>
  <si>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</si>
  <si>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</si>
  <si>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</si>
  <si>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</si>
  <si>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</si>
  <si>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</si>
  <si>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</si>
  <si>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</si>
  <si>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</si>
  <si>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</si>
  <si>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</si>
  <si>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</si>
  <si>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</si>
  <si>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</si>
  <si>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</si>
  <si>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</si>
  <si>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</si>
  <si>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</si>
  <si>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</si>
  <si>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</si>
  <si>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</si>
  <si>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</si>
  <si>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</si>
  <si>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</si>
  <si>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</si>
  <si>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</si>
  <si>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</si>
  <si>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</si>
  <si>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</si>
  <si>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</si>
  <si>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</si>
  <si>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</si>
  <si>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</si>
  <si>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</si>
  <si>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</si>
  <si>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</si>
  <si>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</si>
  <si>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</si>
  <si>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</si>
  <si>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</si>
  <si>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</si>
  <si>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</si>
  <si>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</si>
  <si>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</si>
  <si>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</si>
  <si>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</si>
  <si>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</si>
  <si>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</si>
  <si>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</si>
  <si>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</si>
  <si>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</si>
  <si>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</si>
  <si>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</si>
  <si>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</si>
  <si>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</si>
  <si>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</si>
  <si>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</si>
  <si>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</si>
  <si>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</si>
  <si>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</si>
  <si>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</si>
  <si>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</si>
  <si>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</si>
  <si>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</si>
  <si>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</si>
  <si>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</si>
  <si>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</si>
  <si>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</si>
  <si>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</si>
  <si>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</si>
  <si>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</si>
  <si>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</si>
  <si>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</si>
  <si>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</si>
  <si>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</si>
  <si>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</si>
  <si>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</si>
  <si>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</si>
  <si>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</si>
  <si>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</si>
  <si>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</si>
  <si>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</si>
  <si>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</si>
  <si>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</si>
  <si>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</si>
  <si>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</si>
  <si>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</si>
  <si>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</si>
  <si>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</si>
  <si>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</si>
  <si>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</si>
  <si>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</si>
  <si>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</si>
  <si>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</si>
  <si>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</si>
  <si>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</si>
  <si>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</si>
  <si>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</si>
  <si>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</si>
  <si>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</si>
  <si>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</si>
  <si>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</si>
  <si>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</si>
  <si>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</si>
  <si>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</si>
  <si>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</si>
  <si>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</si>
  <si>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</si>
  <si>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</si>
  <si>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</si>
  <si>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</si>
  <si>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</si>
  <si>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</si>
  <si>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</si>
  <si>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</si>
  <si>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</si>
  <si>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</si>
  <si>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</si>
  <si>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</si>
  <si>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</si>
  <si>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</si>
  <si>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</si>
  <si>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</si>
  <si>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</si>
  <si>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</si>
  <si>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</si>
  <si>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</si>
  <si>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</si>
  <si>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</si>
  <si>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</si>
  <si>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</si>
  <si>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</si>
  <si>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</si>
  <si>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</si>
  <si>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</si>
  <si>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</si>
  <si>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</si>
  <si>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</si>
  <si>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</si>
  <si>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</si>
  <si>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</si>
  <si>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</si>
  <si>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</si>
  <si>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</si>
  <si>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</si>
  <si>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</si>
  <si>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</si>
  <si>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</si>
  <si>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</si>
  <si>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</si>
  <si>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</si>
  <si>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</si>
  <si>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</si>
  <si>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</si>
  <si>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</si>
  <si>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</si>
  <si>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</si>
  <si>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</si>
  <si>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</si>
  <si>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</si>
  <si>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</si>
  <si>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</si>
  <si>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</si>
  <si>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</si>
  <si>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</si>
  <si>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</si>
  <si>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</si>
  <si>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</si>
  <si>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</si>
  <si>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</si>
  <si>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</si>
  <si>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</si>
  <si>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</si>
  <si>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</si>
  <si>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</si>
  <si>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</si>
  <si>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</si>
  <si>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</si>
  <si>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</si>
  <si>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</si>
  <si>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</si>
  <si>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</si>
  <si>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</si>
  <si>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</si>
  <si>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</si>
  <si>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</si>
  <si>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</si>
  <si>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</si>
  <si>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</si>
  <si>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</si>
  <si>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</si>
  <si>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</si>
  <si>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</si>
  <si>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</si>
  <si>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</si>
  <si>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</si>
  <si>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</si>
  <si>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</si>
  <si>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</si>
  <si>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</si>
  <si>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</si>
  <si>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</si>
  <si>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</si>
  <si>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</si>
  <si>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</si>
  <si>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</si>
  <si>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</si>
  <si>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</si>
  <si>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</si>
  <si>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</si>
  <si>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</si>
  <si>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</si>
  <si>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</si>
  <si>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</si>
  <si>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</si>
  <si>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</si>
  <si>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</si>
  <si>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</si>
  <si>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</si>
  <si>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</si>
  <si>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</si>
  <si>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</si>
  <si>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</si>
  <si>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</si>
  <si>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</si>
  <si>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</si>
  <si>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</si>
  <si>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</si>
  <si>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</si>
  <si>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</si>
  <si>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</si>
  <si>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</si>
  <si>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</si>
  <si>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</si>
  <si>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</si>
  <si>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</si>
  <si>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</si>
  <si>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</si>
  <si>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</si>
  <si>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</si>
  <si>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</si>
  <si>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</si>
  <si>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</si>
  <si>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</si>
  <si>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</si>
  <si>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</si>
  <si>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</si>
  <si>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</si>
  <si>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</si>
  <si>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</si>
  <si>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</si>
  <si>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</si>
  <si>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</si>
  <si>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</si>
  <si>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</si>
  <si>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</si>
  <si>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</si>
  <si>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</si>
  <si>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</si>
  <si>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</si>
  <si>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</si>
  <si>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</si>
  <si>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</si>
  <si>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</si>
  <si>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</si>
  <si>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</si>
  <si>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</si>
  <si>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</si>
  <si>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</si>
  <si>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</si>
  <si>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</si>
  <si>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</si>
  <si>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</si>
  <si>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</si>
  <si>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</si>
  <si>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</si>
  <si>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</si>
  <si>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</si>
  <si>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</si>
  <si>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</si>
  <si>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</si>
  <si>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</si>
  <si>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</si>
  <si>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</si>
  <si>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</si>
  <si>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</si>
  <si>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</si>
  <si>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</si>
  <si>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</si>
  <si>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</si>
  <si>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</si>
  <si>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</si>
  <si>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</si>
  <si>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</si>
  <si>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</si>
  <si>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</si>
  <si>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</si>
  <si>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</si>
  <si>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</si>
  <si>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</si>
  <si>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</si>
  <si>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</si>
  <si>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</si>
  <si>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</si>
  <si>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</si>
  <si>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</si>
  <si>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</si>
  <si>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</si>
  <si>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</si>
  <si>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</si>
  <si>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</si>
  <si>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</si>
  <si>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</si>
  <si>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</si>
  <si>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</si>
  <si>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</si>
  <si>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</si>
  <si>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</si>
  <si>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</si>
  <si>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</si>
  <si>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</si>
  <si>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</si>
  <si>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</si>
  <si>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</si>
  <si>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</si>
  <si>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</si>
  <si>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</si>
  <si>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</si>
  <si>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</si>
  <si>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</si>
  <si>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</si>
  <si>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</si>
  <si>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</si>
  <si>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</si>
  <si>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</si>
  <si>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</si>
  <si>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</si>
  <si>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</si>
  <si>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</si>
  <si>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</si>
  <si>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</si>
  <si>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</si>
  <si>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</si>
  <si>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</si>
  <si>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</si>
  <si>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</si>
  <si>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</si>
  <si>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</si>
  <si>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</si>
  <si>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</si>
  <si>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</si>
  <si>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</si>
  <si>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</si>
  <si>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</si>
  <si>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</si>
  <si>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</si>
  <si>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</si>
  <si>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</si>
  <si>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</si>
  <si>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</si>
  <si>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</si>
  <si>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</si>
  <si>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</si>
  <si>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</si>
  <si>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</si>
  <si>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</si>
  <si>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</si>
  <si>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</si>
  <si>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</si>
  <si>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</si>
  <si>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</si>
  <si>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</si>
  <si>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</si>
  <si>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</si>
  <si>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</si>
  <si>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</si>
  <si>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</si>
  <si>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</si>
  <si>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</si>
  <si>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</si>
  <si>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</si>
  <si>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</si>
  <si>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</si>
  <si>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</si>
  <si>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</si>
  <si>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</si>
  <si>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</si>
  <si>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</si>
  <si>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</si>
  <si>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</si>
  <si>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</si>
  <si>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</si>
  <si>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</si>
  <si>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</si>
  <si>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</si>
  <si>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</si>
  <si>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</si>
  <si>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</si>
  <si>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</si>
  <si>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</si>
  <si>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</si>
  <si>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</si>
  <si>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</si>
  <si>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</si>
  <si>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</si>
  <si>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</si>
  <si>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</si>
  <si>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</si>
  <si>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</si>
  <si>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</si>
  <si>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</si>
  <si>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</si>
  <si>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</si>
  <si>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</si>
  <si>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</si>
  <si>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</si>
  <si>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</si>
  <si>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</si>
  <si>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</si>
  <si>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</si>
  <si>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</si>
  <si>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</si>
  <si>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</si>
  <si>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</si>
  <si>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</si>
  <si>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</si>
  <si>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</si>
  <si>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</si>
  <si>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</si>
  <si>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</si>
  <si>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</si>
  <si>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</si>
  <si>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</si>
  <si>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</si>
  <si>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</si>
  <si>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</si>
  <si>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</si>
  <si>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</si>
  <si>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</si>
  <si>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</si>
  <si>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</si>
  <si>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</si>
  <si>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</si>
  <si>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</si>
  <si>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</si>
  <si>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</si>
  <si>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</si>
  <si>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</si>
  <si>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</si>
  <si>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</si>
  <si>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</si>
  <si>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</si>
  <si>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</si>
  <si>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</si>
  <si>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</si>
  <si>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</si>
  <si>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</si>
  <si>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</si>
  <si>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</si>
  <si>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</si>
  <si>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</si>
  <si>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</si>
  <si>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</si>
  <si>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</si>
  <si>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</si>
  <si>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</si>
  <si>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</si>
  <si>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</si>
  <si>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</si>
  <si>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</si>
  <si>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</si>
  <si>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</si>
  <si>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</si>
  <si>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</si>
  <si>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</si>
  <si>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</si>
  <si>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</si>
  <si>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</si>
  <si>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</si>
  <si>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</si>
  <si>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</si>
  <si>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</si>
  <si>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</si>
  <si>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</si>
  <si>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</si>
  <si>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</si>
  <si>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</si>
  <si>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</si>
  <si>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</si>
  <si>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</si>
  <si>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</si>
  <si>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</si>
  <si>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</si>
  <si>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</si>
  <si>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</si>
  <si>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</si>
  <si>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</si>
  <si>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</si>
  <si>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</si>
  <si>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</si>
  <si>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</si>
  <si>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</si>
  <si>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</si>
  <si>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</si>
  <si>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</si>
  <si>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</si>
  <si>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</si>
  <si>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</si>
  <si>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</si>
  <si>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</si>
  <si>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</si>
  <si>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</si>
  <si>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</si>
  <si>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</si>
  <si>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</si>
  <si>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</si>
  <si>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</si>
  <si>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</si>
  <si>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</si>
  <si>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</si>
  <si>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</si>
  <si>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</si>
  <si>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</si>
  <si>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</si>
  <si>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</si>
  <si>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</si>
  <si>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</si>
  <si>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</si>
  <si>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</si>
  <si>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</si>
  <si>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</si>
  <si>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</si>
  <si>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</si>
  <si>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</si>
  <si>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</si>
  <si>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</si>
  <si>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</si>
  <si>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</si>
  <si>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</si>
  <si>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</si>
  <si>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</si>
  <si>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</si>
  <si>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</si>
  <si>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</si>
  <si>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</si>
  <si>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</si>
  <si>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</si>
  <si>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</si>
  <si>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</si>
  <si>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</si>
  <si>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</si>
  <si>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</si>
  <si>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</si>
  <si>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</si>
  <si>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</si>
  <si>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</si>
  <si>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</si>
  <si>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</si>
  <si>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</si>
  <si>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</si>
  <si>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</si>
  <si>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</si>
  <si>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</si>
  <si>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</si>
  <si>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</si>
  <si>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</si>
  <si>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</si>
  <si>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</si>
  <si>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</si>
  <si>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</si>
  <si>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</si>
  <si>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</si>
  <si>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</si>
  <si>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</si>
  <si>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</si>
  <si>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</si>
  <si>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</si>
  <si>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</si>
  <si>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</si>
  <si>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</si>
  <si>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</si>
  <si>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</si>
  <si>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</si>
  <si>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</si>
  <si>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</si>
  <si>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</si>
  <si>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</si>
  <si>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</si>
  <si>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</si>
  <si>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</si>
  <si>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</si>
  <si>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</si>
  <si>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</si>
  <si>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</si>
  <si>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</si>
  <si>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</si>
  <si>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</si>
  <si>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</si>
  <si>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</si>
  <si>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</si>
  <si>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</si>
  <si>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</si>
  <si>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</si>
  <si>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</si>
  <si>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</si>
  <si>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</si>
  <si>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</si>
  <si>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</si>
  <si>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</si>
  <si>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</si>
  <si>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</si>
  <si>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</si>
  <si>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</si>
  <si>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</si>
  <si>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</si>
  <si>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</si>
  <si>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</si>
  <si>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</si>
  <si>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</si>
  <si>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</si>
  <si>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</si>
  <si>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</si>
  <si>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</si>
  <si>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</si>
  <si>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</si>
  <si>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</si>
  <si>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</si>
  <si>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</si>
  <si>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</si>
  <si>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</si>
  <si>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</si>
  <si>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</si>
  <si>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</si>
  <si>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</si>
  <si>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</si>
  <si>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</si>
  <si>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</si>
  <si>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</si>
  <si>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</si>
  <si>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</si>
  <si>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</si>
  <si>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</si>
  <si>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</si>
  <si>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</si>
  <si>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</si>
  <si>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</si>
  <si>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</si>
  <si>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</si>
  <si>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</si>
  <si>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</si>
  <si>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</si>
  <si>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</si>
  <si>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</si>
  <si>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</si>
  <si>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</si>
  <si>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</si>
  <si>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</si>
  <si>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</si>
  <si>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</si>
  <si>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</si>
  <si>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</si>
  <si>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</si>
  <si>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</si>
  <si>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</si>
  <si>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</si>
  <si>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</si>
  <si>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</si>
  <si>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</si>
  <si>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</si>
  <si>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</si>
  <si>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</si>
  <si>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</si>
  <si>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</si>
  <si>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</si>
  <si>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</si>
  <si>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</si>
  <si>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</si>
  <si>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</si>
  <si>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</si>
  <si>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</si>
  <si>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</si>
  <si>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</si>
  <si>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</si>
  <si>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</si>
  <si>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</si>
  <si>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</si>
  <si>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</si>
  <si>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</si>
  <si>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</si>
  <si>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</si>
  <si>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</si>
  <si>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</si>
  <si>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</si>
  <si>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</si>
  <si>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</si>
  <si>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</si>
  <si>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</si>
  <si>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</si>
  <si>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</si>
  <si>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</si>
  <si>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</si>
  <si>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</si>
  <si>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</si>
  <si>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</si>
  <si>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</si>
  <si>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</si>
  <si>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</si>
  <si>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</si>
  <si>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</si>
  <si>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</si>
  <si>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</si>
  <si>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</si>
  <si>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</si>
  <si>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</si>
  <si>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</si>
  <si>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</si>
  <si>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</si>
  <si>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</si>
  <si>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</si>
  <si>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</si>
  <si>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</si>
  <si>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</si>
  <si>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</si>
  <si>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</si>
  <si>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</si>
  <si>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</si>
  <si>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</si>
  <si>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</si>
  <si>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</si>
  <si>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</si>
  <si>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</si>
  <si>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</si>
  <si>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</si>
  <si>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</si>
  <si>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</si>
  <si>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</si>
  <si>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</si>
  <si>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</si>
  <si>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</si>
  <si>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</si>
  <si>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</si>
  <si>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</si>
  <si>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</si>
  <si>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</si>
  <si>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</si>
  <si>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</si>
  <si>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</si>
  <si>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</si>
  <si>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</si>
  <si>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</si>
  <si>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</si>
  <si>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</si>
  <si>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</si>
  <si>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</si>
  <si>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</si>
  <si>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</si>
  <si>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</si>
  <si>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</si>
  <si>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</si>
  <si>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</si>
  <si>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</si>
  <si>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</si>
  <si>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</si>
  <si>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</si>
  <si>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</si>
  <si>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</si>
  <si>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</si>
  <si>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</si>
  <si>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</si>
  <si>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</si>
  <si>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</si>
  <si>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</si>
  <si>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</si>
  <si>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</si>
  <si>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</si>
  <si>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</si>
  <si>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</si>
  <si>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</si>
  <si>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</si>
  <si>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</si>
  <si>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</si>
  <si>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</si>
  <si>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</si>
  <si>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</si>
  <si>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</si>
  <si>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</si>
  <si>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</si>
  <si>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</si>
  <si>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</si>
  <si>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</si>
  <si>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</si>
  <si>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</si>
  <si>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</si>
  <si>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</si>
  <si>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</si>
  <si>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</si>
  <si>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</si>
  <si>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</si>
  <si>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</si>
  <si>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</si>
  <si>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</si>
  <si>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</si>
  <si>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</si>
  <si>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</si>
  <si>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</si>
  <si>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</si>
  <si>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</si>
  <si>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</si>
  <si>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</si>
  <si>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</si>
  <si>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</si>
  <si>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</si>
  <si>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</si>
  <si>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</si>
  <si>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</si>
  <si>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</si>
  <si>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</si>
  <si>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</si>
  <si>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</si>
  <si>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</si>
  <si>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</si>
  <si>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</si>
  <si>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</si>
  <si>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</si>
  <si>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</si>
  <si>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</si>
  <si>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</si>
  <si>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</si>
  <si>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</si>
  <si>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</si>
  <si>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</si>
  <si>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</si>
  <si>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</si>
  <si>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</si>
  <si>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</si>
  <si>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</si>
  <si>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</si>
  <si>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</si>
  <si>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</si>
  <si>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</si>
  <si>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</si>
  <si>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</si>
  <si>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</si>
  <si>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</si>
  <si>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</si>
  <si>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</si>
  <si>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</si>
  <si>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</si>
  <si>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</si>
  <si>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</si>
  <si>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</si>
  <si>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</si>
  <si>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</si>
  <si>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</si>
  <si>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</si>
  <si>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</si>
  <si>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</si>
  <si>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</si>
  <si>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</si>
  <si>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</si>
  <si>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</si>
  <si>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</si>
  <si>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</si>
  <si>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</si>
  <si>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</si>
  <si>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</si>
  <si>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</si>
  <si>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</si>
  <si>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</si>
  <si>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</si>
  <si>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</si>
  <si>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</si>
  <si>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</si>
  <si>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</si>
  <si>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</si>
  <si>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</si>
  <si>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</si>
  <si>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</si>
  <si>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</si>
  <si>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</si>
  <si>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</si>
  <si>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</si>
  <si>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</si>
  <si>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</si>
  <si>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</si>
  <si>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</si>
  <si>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</si>
  <si>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</si>
  <si>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</si>
  <si>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</si>
  <si>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</si>
  <si>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</si>
  <si>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</si>
  <si>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</si>
  <si>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</si>
  <si>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</si>
  <si>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</si>
  <si>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</si>
  <si>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</si>
  <si>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</si>
  <si>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</si>
  <si>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</si>
  <si>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</si>
  <si>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</si>
  <si>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</si>
  <si>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</si>
  <si>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</si>
  <si>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</si>
  <si>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</si>
  <si>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</si>
  <si>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</si>
  <si>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</si>
  <si>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</si>
  <si>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</si>
  <si>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</si>
  <si>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</si>
  <si>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</si>
  <si>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</si>
  <si>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</si>
  <si>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</si>
  <si>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</si>
  <si>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</si>
  <si>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</si>
  <si>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</si>
  <si>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</si>
  <si>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</si>
  <si>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</si>
  <si>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</si>
  <si>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</si>
  <si>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</si>
  <si>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</si>
  <si>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</si>
  <si>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</si>
  <si>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</si>
  <si>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</si>
  <si>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</si>
  <si>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</si>
  <si>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</si>
  <si>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</si>
  <si>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</si>
  <si>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</si>
  <si>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</si>
  <si>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</si>
  <si>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</si>
  <si>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</si>
  <si>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</si>
  <si>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</si>
  <si>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</si>
  <si>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</si>
  <si>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</si>
  <si>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</si>
  <si>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</si>
  <si>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</si>
  <si>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</si>
  <si>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</si>
  <si>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</si>
  <si>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</si>
  <si>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</si>
  <si>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</si>
  <si>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</si>
  <si>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</si>
  <si>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</si>
  <si>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</si>
  <si>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</si>
  <si>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</si>
  <si>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</si>
  <si>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</si>
  <si>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</si>
  <si>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</si>
  <si>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</si>
  <si>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</si>
  <si>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</si>
  <si>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</si>
  <si>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</si>
  <si>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</si>
  <si>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</si>
  <si>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</si>
  <si>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</si>
  <si>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</si>
  <si>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</si>
  <si>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</si>
  <si>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</si>
  <si>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</si>
  <si>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</si>
  <si>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</si>
  <si>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</si>
  <si>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</si>
  <si>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</si>
  <si>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</si>
  <si>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</si>
  <si>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</si>
  <si>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</si>
  <si>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</si>
  <si>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</si>
  <si>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</si>
  <si>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</si>
  <si>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</si>
  <si>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</si>
  <si>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</si>
  <si>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</si>
  <si>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</si>
  <si>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</si>
  <si>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</si>
  <si>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</si>
  <si>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</si>
  <si>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</si>
  <si>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</si>
  <si>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</si>
  <si>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</si>
  <si>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</si>
  <si>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</si>
  <si>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</si>
  <si>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</si>
  <si>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</si>
  <si>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</si>
  <si>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</si>
  <si>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</si>
  <si>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</si>
  <si>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</si>
  <si>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</si>
  <si>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</si>
  <si>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</si>
  <si>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</si>
  <si>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</si>
  <si>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</si>
  <si>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</si>
  <si>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</si>
  <si>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</si>
  <si>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</si>
  <si>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</si>
  <si>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</si>
  <si>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</si>
  <si>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</si>
  <si>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</si>
  <si>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</si>
  <si>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</si>
  <si>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</si>
  <si>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</si>
  <si>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</si>
  <si>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</si>
  <si>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</si>
  <si>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</si>
  <si>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</si>
  <si>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</si>
  <si>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</si>
  <si>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</si>
  <si>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</si>
  <si>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</si>
  <si>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</si>
  <si>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</si>
  <si>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</si>
  <si>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</si>
  <si>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</si>
  <si>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</si>
  <si>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</si>
  <si>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</si>
  <si>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</si>
  <si>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</si>
  <si>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</si>
  <si>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</si>
  <si>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</si>
  <si>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</si>
  <si>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</si>
  <si>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</si>
  <si>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</si>
  <si>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</si>
  <si>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</si>
  <si>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</si>
  <si>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</si>
  <si>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</si>
  <si>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</si>
  <si>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</si>
  <si>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</si>
  <si>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</si>
  <si>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</si>
  <si>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</si>
  <si>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</si>
  <si>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</si>
  <si>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</si>
  <si>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</si>
  <si>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</si>
  <si>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</si>
  <si>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</si>
  <si>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</si>
  <si>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</si>
  <si>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</si>
  <si>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</si>
  <si>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</si>
  <si>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</si>
  <si>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</si>
  <si>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</si>
  <si>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</si>
  <si>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</si>
  <si>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</si>
  <si>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</si>
  <si>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</si>
  <si>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</si>
  <si>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</si>
  <si>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</si>
  <si>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</si>
  <si>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</si>
  <si>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</si>
  <si>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</si>
  <si>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</si>
  <si>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</si>
  <si>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</si>
  <si>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</si>
  <si>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</si>
  <si>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</si>
  <si>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</si>
  <si>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</si>
  <si>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</si>
  <si>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</si>
  <si>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</si>
  <si>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</si>
  <si>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</si>
  <si>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</si>
  <si>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</si>
  <si>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</si>
  <si>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</si>
  <si>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</si>
  <si>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</si>
  <si>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</si>
  <si>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</si>
  <si>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</si>
  <si>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</si>
  <si>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</si>
  <si>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</si>
  <si>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</si>
  <si>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</si>
  <si>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</si>
  <si>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</si>
  <si>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</si>
  <si>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</si>
  <si>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</si>
  <si>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</si>
  <si>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</si>
  <si>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</si>
  <si>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</si>
  <si>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</si>
  <si>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</si>
  <si>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</si>
  <si>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</si>
  <si>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</si>
  <si>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</si>
  <si>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</si>
  <si>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</si>
  <si>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</si>
  <si>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</si>
  <si>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</si>
  <si>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</si>
  <si>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</si>
  <si>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</si>
  <si>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</si>
  <si>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</si>
  <si>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</si>
  <si>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</si>
  <si>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</si>
  <si>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</si>
  <si>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</si>
  <si>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</si>
  <si>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</si>
  <si>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</si>
  <si>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</si>
  <si>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</si>
  <si>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</si>
  <si>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</si>
  <si>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</si>
  <si>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</si>
  <si>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</si>
  <si>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</si>
  <si>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</si>
  <si>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</si>
  <si>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</si>
  <si>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</si>
  <si>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</si>
  <si>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</si>
  <si>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</si>
  <si>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</si>
  <si>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</si>
  <si>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</si>
  <si>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</si>
  <si>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</si>
  <si>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</si>
  <si>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</si>
  <si>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</si>
  <si>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</si>
  <si>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</si>
  <si>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</si>
  <si>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</si>
  <si>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</si>
  <si>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</si>
  <si>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</si>
  <si>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</si>
  <si>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</si>
  <si>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</si>
  <si>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</si>
  <si>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</si>
  <si>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</si>
  <si>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</si>
  <si>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</si>
  <si>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</si>
  <si>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</si>
  <si>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</si>
  <si>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</si>
  <si>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</si>
  <si>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</si>
  <si>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</si>
  <si>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</si>
  <si>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</si>
  <si>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</si>
  <si>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</si>
  <si>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</si>
  <si>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</si>
  <si>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</si>
  <si>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</si>
  <si>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</si>
  <si>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</si>
  <si>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</si>
  <si>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</si>
  <si>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</si>
  <si>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</si>
  <si>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</si>
  <si>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</si>
  <si>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</si>
  <si>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</si>
  <si>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</si>
  <si>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</si>
  <si>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</si>
  <si>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</si>
  <si>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</si>
  <si>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</si>
  <si>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</si>
  <si>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</si>
  <si>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</si>
  <si>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</si>
  <si>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</si>
  <si>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</si>
  <si>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</si>
  <si>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</si>
  <si>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</si>
  <si>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</si>
  <si>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</si>
  <si>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</si>
  <si>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</si>
  <si>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</si>
  <si>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</si>
  <si>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</si>
  <si>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</si>
  <si>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</si>
  <si>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</si>
  <si>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</si>
  <si>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</si>
  <si>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</si>
  <si>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</si>
  <si>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</si>
  <si>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</si>
  <si>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</si>
  <si>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</si>
  <si>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</si>
  <si>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</si>
  <si>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</si>
  <si>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</si>
  <si>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</si>
  <si>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</si>
  <si>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</si>
  <si>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</si>
  <si>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</si>
  <si>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</si>
  <si>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</si>
  <si>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</si>
  <si>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</si>
  <si>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</si>
  <si>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</si>
  <si>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</si>
  <si>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</si>
  <si>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</si>
  <si>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</si>
  <si>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</si>
  <si>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</si>
  <si>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</si>
  <si>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</si>
  <si>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</si>
  <si>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</si>
  <si>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</si>
  <si>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</si>
  <si>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</si>
  <si>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</si>
  <si>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</si>
  <si>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</si>
  <si>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</si>
  <si>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</si>
  <si>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</si>
  <si>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</si>
  <si>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</si>
  <si>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</si>
  <si>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</si>
  <si>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</si>
  <si>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</si>
  <si>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</si>
  <si>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</si>
  <si>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</si>
  <si>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</si>
  <si>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</si>
  <si>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</si>
  <si>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</si>
  <si>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</si>
  <si>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</si>
  <si>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</si>
  <si>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</si>
  <si>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</si>
  <si>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</si>
  <si>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</si>
  <si>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</si>
  <si>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</si>
  <si>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</si>
  <si>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</si>
  <si>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</si>
  <si>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</si>
  <si>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</si>
  <si>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</si>
  <si>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</si>
  <si>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</si>
  <si>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</si>
  <si>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</si>
  <si>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</si>
  <si>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</si>
  <si>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</si>
  <si>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</si>
  <si>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</si>
  <si>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</si>
  <si>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</si>
  <si>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</si>
  <si>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</si>
  <si>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</si>
  <si>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</si>
  <si>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</si>
  <si>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</si>
  <si>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</si>
  <si>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</si>
  <si>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</si>
  <si>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</si>
  <si>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</si>
  <si>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</si>
  <si>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</si>
  <si>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</si>
  <si>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</si>
  <si>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</si>
  <si>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</si>
  <si>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</si>
  <si>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</si>
  <si>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</si>
  <si>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</si>
  <si>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</si>
  <si>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</si>
  <si>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</si>
  <si>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</si>
  <si>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</si>
  <si>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</si>
  <si>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</si>
  <si>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</si>
  <si>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</si>
  <si>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</si>
  <si>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</si>
  <si>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</si>
  <si>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</si>
  <si>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</si>
  <si>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</si>
  <si>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</si>
  <si>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</si>
  <si>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</si>
  <si>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</si>
  <si>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</si>
  <si>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</si>
  <si>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</si>
  <si>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</si>
  <si>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</si>
  <si>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</si>
  <si>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</si>
  <si>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</si>
  <si>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</si>
  <si>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</si>
  <si>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</si>
  <si>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</si>
  <si>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</si>
  <si>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</si>
  <si>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</si>
  <si>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</si>
  <si>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</si>
  <si>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</si>
  <si>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</si>
  <si>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</si>
  <si>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</si>
  <si>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</si>
  <si>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</si>
  <si>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</si>
  <si>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</si>
  <si>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</si>
  <si>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</si>
  <si>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</si>
  <si>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</si>
  <si>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</si>
  <si>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</si>
  <si>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</si>
  <si>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</si>
  <si>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</si>
  <si>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</si>
  <si>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</si>
  <si>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</si>
  <si>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</si>
  <si>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</si>
  <si>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</si>
  <si>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</si>
  <si>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</si>
  <si>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</si>
  <si>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</si>
  <si>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</si>
  <si>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</si>
  <si>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</si>
  <si>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</si>
  <si>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</si>
  <si>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</si>
  <si>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</si>
  <si>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</si>
  <si>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</si>
  <si>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</si>
  <si>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</si>
  <si>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</si>
  <si>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</si>
  <si>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</si>
  <si>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</si>
  <si>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</si>
  <si>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</si>
  <si>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</si>
  <si>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</si>
  <si>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</si>
  <si>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</si>
  <si>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</si>
  <si>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</si>
  <si>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</si>
  <si>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</si>
  <si>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</si>
  <si>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</si>
  <si>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</si>
  <si>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</si>
  <si>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</si>
  <si>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</si>
  <si>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</si>
  <si>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</si>
  <si>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</si>
  <si>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</si>
  <si>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</si>
  <si>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</si>
  <si>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</si>
  <si>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</si>
  <si>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</si>
  <si>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</si>
  <si>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</si>
  <si>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</si>
  <si>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</si>
  <si>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</si>
  <si>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</si>
  <si>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</si>
  <si>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</si>
  <si>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</si>
  <si>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</si>
  <si>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</si>
  <si>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</si>
  <si>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</si>
  <si>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</si>
  <si>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</si>
  <si>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</si>
  <si>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</si>
  <si>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</si>
  <si>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</si>
  <si>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</si>
  <si>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</si>
  <si>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</si>
  <si>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</si>
  <si>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</si>
  <si>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</si>
  <si>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</si>
  <si>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</si>
  <si>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</si>
  <si>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</si>
  <si>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</si>
  <si>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</si>
  <si>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</si>
  <si>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</si>
  <si>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</si>
  <si>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</si>
  <si>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</si>
  <si>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</si>
  <si>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</si>
  <si>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</si>
  <si>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</si>
  <si>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</si>
  <si>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</si>
  <si>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</si>
  <si>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</si>
  <si>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</si>
  <si>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</si>
  <si>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</si>
  <si>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</si>
  <si>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</si>
  <si>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</si>
  <si>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</si>
  <si>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</si>
  <si>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</si>
  <si>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</si>
  <si>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</si>
  <si>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</si>
  <si>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</si>
  <si>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</si>
  <si>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</si>
  <si>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</si>
  <si>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</si>
  <si>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</si>
  <si>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</si>
  <si>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</si>
  <si>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</si>
  <si>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</si>
  <si>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</si>
  <si>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</si>
  <si>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</si>
  <si>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</si>
  <si>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</si>
  <si>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</si>
  <si>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</si>
  <si>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</si>
  <si>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</si>
  <si>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</si>
  <si>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</si>
  <si>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</si>
  <si>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</si>
  <si>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</si>
  <si>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</si>
  <si>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</si>
  <si>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</si>
  <si>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</si>
  <si>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</si>
  <si>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</si>
  <si>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</si>
  <si>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</si>
  <si>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</si>
  <si>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</si>
  <si>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</si>
  <si>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</si>
  <si>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</si>
  <si>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</si>
  <si>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</si>
  <si>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</si>
  <si>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</si>
  <si>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</si>
  <si>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</si>
  <si>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</si>
  <si>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</si>
  <si>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</si>
  <si>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</si>
  <si>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</si>
  <si>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</si>
  <si>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</si>
  <si>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</si>
  <si>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</si>
  <si>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</si>
  <si>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</si>
  <si>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</si>
  <si>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</si>
  <si>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</si>
  <si>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</si>
  <si>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</si>
  <si>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</si>
  <si>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</si>
  <si>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</si>
  <si>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</si>
  <si>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</si>
  <si>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</si>
  <si>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</si>
  <si>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</si>
  <si>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</si>
  <si>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</si>
  <si>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</si>
  <si>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</si>
  <si>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</si>
  <si>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</si>
  <si>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</si>
  <si>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</si>
  <si>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</si>
  <si>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</si>
  <si>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</si>
  <si>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</si>
  <si>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</si>
  <si>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</si>
  <si>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</si>
  <si>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</si>
  <si>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</si>
  <si>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</si>
  <si>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</si>
  <si>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</si>
  <si>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</si>
  <si>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</si>
  <si>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</si>
  <si>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</si>
  <si>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</si>
  <si>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</si>
  <si>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</si>
  <si>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</si>
  <si>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</si>
  <si>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</si>
  <si>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</si>
  <si>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</si>
  <si>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</si>
  <si>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</si>
  <si>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</si>
  <si>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</si>
  <si>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</si>
  <si>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</si>
  <si>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</si>
  <si>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</si>
  <si>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</si>
  <si>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</si>
  <si>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</si>
  <si>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</si>
  <si>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</si>
  <si>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</si>
  <si>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</si>
  <si>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</si>
  <si>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</si>
  <si>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</si>
  <si>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</si>
  <si>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</si>
  <si>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</si>
  <si>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</si>
  <si>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</si>
  <si>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</si>
  <si>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</si>
  <si>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</si>
  <si>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</si>
  <si>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</si>
  <si>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</si>
  <si>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</si>
  <si>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</si>
  <si>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</si>
  <si>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</si>
  <si>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</si>
  <si>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</si>
  <si>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</si>
  <si>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</si>
  <si>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</si>
  <si>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</si>
  <si>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</si>
  <si>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</si>
  <si>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</si>
  <si>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</si>
  <si>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</si>
  <si>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</si>
  <si>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</si>
  <si>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</si>
  <si>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</si>
  <si>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</si>
  <si>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</si>
  <si>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</si>
  <si>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</si>
  <si>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</si>
  <si>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</si>
  <si>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</si>
  <si>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</si>
  <si>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</si>
  <si>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</si>
  <si>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</si>
  <si>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</si>
  <si>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</si>
  <si>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</si>
  <si>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</si>
  <si>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</si>
  <si>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</si>
  <si>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</si>
  <si>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</si>
  <si>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</si>
  <si>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</si>
  <si>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</si>
  <si>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</si>
  <si>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</si>
  <si>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</si>
  <si>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</si>
  <si>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</si>
  <si>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</si>
  <si>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</si>
  <si>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</si>
  <si>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</si>
  <si>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</si>
  <si>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</si>
  <si>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</si>
  <si>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</si>
  <si>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</si>
  <si>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</si>
  <si>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</si>
  <si>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</si>
  <si>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</si>
  <si>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</si>
  <si>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</si>
  <si>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</si>
  <si>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</si>
  <si>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</si>
  <si>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</si>
  <si>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</si>
  <si>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</si>
  <si>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</si>
  <si>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</si>
  <si>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</si>
  <si>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</si>
  <si>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</si>
  <si>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</si>
  <si>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</si>
  <si>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</si>
  <si>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</si>
  <si>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</si>
  <si>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</si>
  <si>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</si>
  <si>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</si>
  <si>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</si>
  <si>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</si>
  <si>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</si>
  <si>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</si>
  <si>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</si>
  <si>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</si>
  <si>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</si>
  <si>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</si>
  <si>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</si>
  <si>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</si>
  <si>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</si>
  <si>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</si>
  <si>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</si>
  <si>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</si>
  <si>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</si>
  <si>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</si>
  <si>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</si>
  <si>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</si>
  <si>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</si>
  <si>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</si>
  <si>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</si>
  <si>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</si>
  <si>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</si>
  <si>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</si>
  <si>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</si>
  <si>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</si>
  <si>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</si>
  <si>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</si>
  <si>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</si>
  <si>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</si>
  <si>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</si>
  <si>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</si>
  <si>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</si>
  <si>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</si>
  <si>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</si>
  <si>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</si>
  <si>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</si>
  <si>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</si>
  <si>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</si>
  <si>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</si>
  <si>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</si>
  <si>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</si>
  <si>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</si>
  <si>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</si>
  <si>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</si>
  <si>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</si>
  <si>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</si>
  <si>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</si>
  <si>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</si>
  <si>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</si>
  <si>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</si>
  <si>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</si>
  <si>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</si>
  <si>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</si>
  <si>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</si>
  <si>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</si>
  <si>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</si>
  <si>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</si>
  <si>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</si>
  <si>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</si>
  <si>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</si>
  <si>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</si>
  <si>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</si>
  <si>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</si>
  <si>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</si>
  <si>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</si>
  <si>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</si>
  <si>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</si>
  <si>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</si>
  <si>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</si>
  <si>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</si>
  <si>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</si>
  <si>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</si>
  <si>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</si>
  <si>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</si>
  <si>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</si>
  <si>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</si>
  <si>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</si>
  <si>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</si>
  <si>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</si>
  <si>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</si>
  <si>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</si>
  <si>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</si>
  <si>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</si>
  <si>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</si>
  <si>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</si>
  <si>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</si>
  <si>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</si>
  <si>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</si>
  <si>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</si>
  <si>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</si>
  <si>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</si>
  <si>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</si>
  <si>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</si>
  <si>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</si>
  <si>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</si>
  <si>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</si>
  <si>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</si>
  <si>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</si>
  <si>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</si>
  <si>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</si>
  <si>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</si>
  <si>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</si>
  <si>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</si>
  <si>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</si>
  <si>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</si>
  <si>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</si>
  <si>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</si>
  <si>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</si>
  <si>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</si>
  <si>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</si>
  <si>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</si>
  <si>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</si>
  <si>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</si>
  <si>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</si>
  <si>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</si>
  <si>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</si>
  <si>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</si>
  <si>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</si>
  <si>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</si>
  <si>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</si>
  <si>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</si>
  <si>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</si>
  <si>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</si>
  <si>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</si>
  <si>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</si>
  <si>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</si>
  <si>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</si>
  <si>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</si>
  <si>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</si>
  <si>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</si>
  <si>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</si>
  <si>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</si>
  <si>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</si>
  <si>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</si>
  <si>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</si>
  <si>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</si>
  <si>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</si>
  <si>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</si>
  <si>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</si>
  <si>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</si>
  <si>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</si>
  <si>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</si>
  <si>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</si>
  <si>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</si>
  <si>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</si>
  <si>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</si>
  <si>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</si>
  <si>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</si>
  <si>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</si>
  <si>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</si>
  <si>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</si>
  <si>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</si>
  <si>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</si>
  <si>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</si>
  <si>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</si>
  <si>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</si>
  <si>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</si>
  <si>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</si>
  <si>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</si>
  <si>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</si>
  <si>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</si>
  <si>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</si>
  <si>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</si>
  <si>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</si>
  <si>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</si>
  <si>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</si>
  <si>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</si>
  <si>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</si>
  <si>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</si>
  <si>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</si>
  <si>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</si>
  <si>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</si>
  <si>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</si>
  <si>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</si>
  <si>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</si>
  <si>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</si>
  <si>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</si>
  <si>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</si>
  <si>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</si>
  <si>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</si>
  <si>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</si>
  <si>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</si>
  <si>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</si>
  <si>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</si>
  <si>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</si>
  <si>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</si>
  <si>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</si>
  <si>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</si>
  <si>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</si>
  <si>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</si>
  <si>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</si>
  <si>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</si>
  <si>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</si>
  <si>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</si>
  <si>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</si>
  <si>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</si>
  <si>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</si>
  <si>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</si>
  <si>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</si>
  <si>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</si>
  <si>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</si>
  <si>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</si>
  <si>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</si>
  <si>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</si>
  <si>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</si>
  <si>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</si>
  <si>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</si>
  <si>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</si>
  <si>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</si>
  <si>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</si>
  <si>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</si>
  <si>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</si>
  <si>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</si>
  <si>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</si>
  <si>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</si>
  <si>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</si>
  <si>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</si>
  <si>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</si>
  <si>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</si>
  <si>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</si>
  <si>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</si>
  <si>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</si>
  <si>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</si>
  <si>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</si>
  <si>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</si>
  <si>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</si>
  <si>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</si>
  <si>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</si>
  <si>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</si>
  <si>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</si>
  <si>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</si>
  <si>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</si>
  <si>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</si>
  <si>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</si>
  <si>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</si>
  <si>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</si>
  <si>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</si>
  <si>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</si>
  <si>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</si>
  <si>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</si>
  <si>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</si>
  <si>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</si>
  <si>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</si>
  <si>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</si>
  <si>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</si>
  <si>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</si>
  <si>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</si>
  <si>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</si>
  <si>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</si>
  <si>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</si>
  <si>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</si>
  <si>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</si>
  <si>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</si>
  <si>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</si>
  <si>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</si>
  <si>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</si>
  <si>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</si>
  <si>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</si>
  <si>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</si>
  <si>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</si>
  <si>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</si>
  <si>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</si>
  <si>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</si>
  <si>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</si>
  <si>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</si>
  <si>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</si>
  <si>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</si>
  <si>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</si>
  <si>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</si>
  <si>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</si>
  <si>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</si>
  <si>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</si>
  <si>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</si>
  <si>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</si>
  <si>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</si>
  <si>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</si>
  <si>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</si>
  <si>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</si>
  <si>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</si>
  <si>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</si>
  <si>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</si>
  <si>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</si>
  <si>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</si>
  <si>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</si>
  <si>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</si>
  <si>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</si>
  <si>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</si>
  <si>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</si>
  <si>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</si>
  <si>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</si>
  <si>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</si>
  <si>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</si>
  <si>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</si>
  <si>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</si>
  <si>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</si>
  <si>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</si>
  <si>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</si>
  <si>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</si>
  <si>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</si>
  <si>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</si>
  <si>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</si>
  <si>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</si>
  <si>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</si>
  <si>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</si>
  <si>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</si>
  <si>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</si>
  <si>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</si>
  <si>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</si>
  <si>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</si>
  <si>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</si>
  <si>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</si>
  <si>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</si>
  <si>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</si>
  <si>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</si>
  <si>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</si>
  <si>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</si>
  <si>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</si>
  <si>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</si>
  <si>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</si>
  <si>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</si>
  <si>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</si>
  <si>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</si>
  <si>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</si>
  <si>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</si>
  <si>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</si>
  <si>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</si>
  <si>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</si>
  <si>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</si>
  <si>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</si>
  <si>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</si>
  <si>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</si>
  <si>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</si>
  <si>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</si>
  <si>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</si>
  <si>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</si>
  <si>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</si>
  <si>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</si>
  <si>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</si>
  <si>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</si>
  <si>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</si>
  <si>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</si>
  <si>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</si>
  <si>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</si>
  <si>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</si>
  <si>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</si>
  <si>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</si>
  <si>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</si>
  <si>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</si>
  <si>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</si>
  <si>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</si>
  <si>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</si>
  <si>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</si>
  <si>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</si>
  <si>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</si>
  <si>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</si>
  <si>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</si>
  <si>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</si>
  <si>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</si>
  <si>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</si>
  <si>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</si>
  <si>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</si>
  <si>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</si>
  <si>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</si>
  <si>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</si>
  <si>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</si>
  <si>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</si>
  <si>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</si>
  <si>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</si>
  <si>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</si>
  <si>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</si>
  <si>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</si>
  <si>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</si>
  <si>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</si>
  <si>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</si>
  <si>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</si>
  <si>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</si>
  <si>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</si>
  <si>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</si>
  <si>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</si>
  <si>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</si>
  <si>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</si>
  <si>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</si>
  <si>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</si>
  <si>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</si>
  <si>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</si>
  <si>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</si>
  <si>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</si>
  <si>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</si>
  <si>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</si>
  <si>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</si>
  <si>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</si>
  <si>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</si>
  <si>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</si>
  <si>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</si>
  <si>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</si>
  <si>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</si>
  <si>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</si>
  <si>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</si>
  <si>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</si>
  <si>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</si>
  <si>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</si>
  <si>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</si>
  <si>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</si>
  <si>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</si>
  <si>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</si>
  <si>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</si>
  <si>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</si>
  <si>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</si>
  <si>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</si>
  <si>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</si>
  <si>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</si>
  <si>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</si>
  <si>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</si>
  <si>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</si>
  <si>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</si>
  <si>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</si>
  <si>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</si>
  <si>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</si>
  <si>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</si>
  <si>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</si>
  <si>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</si>
  <si>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</si>
  <si>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</si>
  <si>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</si>
  <si>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</si>
  <si>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</si>
  <si>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</si>
  <si>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</si>
  <si>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</si>
  <si>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</si>
  <si>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</si>
  <si>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</si>
  <si>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</si>
  <si>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</si>
  <si>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</si>
  <si>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</si>
  <si>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</si>
  <si>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</si>
  <si>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</si>
  <si>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</si>
  <si>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</si>
  <si>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</si>
  <si>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</si>
  <si>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</si>
  <si>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</si>
  <si>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</si>
  <si>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</si>
  <si>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</si>
  <si>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</si>
  <si>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</si>
  <si>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</si>
  <si>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</si>
  <si>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</si>
  <si>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</si>
  <si>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</si>
  <si>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</si>
  <si>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</si>
  <si>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</si>
  <si>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</si>
  <si>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</si>
  <si>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</si>
  <si>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</si>
  <si>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</si>
  <si>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</si>
  <si>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</si>
  <si>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</si>
  <si>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</si>
  <si>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</si>
  <si>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</si>
  <si>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</si>
  <si>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</si>
  <si>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</si>
  <si>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</si>
  <si>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</si>
  <si>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</si>
  <si>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</si>
  <si>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</si>
  <si>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</si>
  <si>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</si>
  <si>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</si>
  <si>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</si>
  <si>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</si>
  <si>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</si>
  <si>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</si>
  <si>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</si>
  <si>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</si>
  <si>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</si>
  <si>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</si>
  <si>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</si>
  <si>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</si>
  <si>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</si>
  <si>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</si>
  <si>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</si>
  <si>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</si>
  <si>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</si>
  <si>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</si>
  <si>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</si>
  <si>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</si>
  <si>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</si>
  <si>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</si>
  <si>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</si>
  <si>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</si>
  <si>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</si>
  <si>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</si>
  <si>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</si>
  <si>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</si>
  <si>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</si>
  <si>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</si>
  <si>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</si>
  <si>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</si>
  <si>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</si>
  <si>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</si>
  <si>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</si>
  <si>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</si>
  <si>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</si>
  <si>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</si>
  <si>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</si>
  <si>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</si>
  <si>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</si>
  <si>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</si>
  <si>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</si>
  <si>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</si>
  <si>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</si>
  <si>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</si>
  <si>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</si>
  <si>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</si>
  <si>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</si>
  <si>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</si>
  <si>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</si>
  <si>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</si>
  <si>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</si>
  <si>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</si>
  <si>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</si>
  <si>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</si>
  <si>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</si>
  <si>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</si>
  <si>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</si>
  <si>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</si>
  <si>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</si>
  <si>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</si>
  <si>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</si>
  <si>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</si>
  <si>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</si>
  <si>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</si>
  <si>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</si>
  <si>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</si>
  <si>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</si>
  <si>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</si>
  <si>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</si>
  <si>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</si>
  <si>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</si>
  <si>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</si>
  <si>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</si>
  <si>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</si>
  <si>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</si>
  <si>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</si>
  <si>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</si>
  <si>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</si>
  <si>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</si>
  <si>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</si>
  <si>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</si>
  <si>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</si>
  <si>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</si>
  <si>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</si>
  <si>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</si>
  <si>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</si>
  <si>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</si>
  <si>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</si>
  <si>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</si>
  <si>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</si>
  <si>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</si>
  <si>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</si>
  <si>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</si>
  <si>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</si>
  <si>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</si>
  <si>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</si>
  <si>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</si>
  <si>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</si>
  <si>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</si>
  <si>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</si>
  <si>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</si>
  <si>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</si>
  <si>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</si>
  <si>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</si>
  <si>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</si>
  <si>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</si>
  <si>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</si>
  <si>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</si>
  <si>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</si>
  <si>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</si>
  <si>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</si>
  <si>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</si>
  <si>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</si>
  <si>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</si>
  <si>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</si>
  <si>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</si>
  <si>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</si>
  <si>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</si>
  <si>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</si>
  <si>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</si>
  <si>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</si>
  <si>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</si>
  <si>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</si>
  <si>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</si>
  <si>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</si>
  <si>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</si>
  <si>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</si>
  <si>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</si>
  <si>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</si>
  <si>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</si>
  <si>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</si>
  <si>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</si>
  <si>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</si>
  <si>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</si>
  <si>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</si>
  <si>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</si>
  <si>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</si>
  <si>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</si>
  <si>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</si>
  <si>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</si>
  <si>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</si>
  <si>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</si>
  <si>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</si>
  <si>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</si>
  <si>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</si>
  <si>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</si>
  <si>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</si>
  <si>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</si>
  <si>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</si>
  <si>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</si>
  <si>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</si>
  <si>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</si>
  <si>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</si>
  <si>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</si>
  <si>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</si>
  <si>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</si>
  <si>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</si>
  <si>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</si>
  <si>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</si>
  <si>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</si>
  <si>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</si>
  <si>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</si>
  <si>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</si>
  <si>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</si>
  <si>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</si>
  <si>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</si>
  <si>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</si>
  <si>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</si>
  <si>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</si>
  <si>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</si>
  <si>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</si>
  <si>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</si>
  <si>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</si>
  <si>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</si>
  <si>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</si>
  <si>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</si>
  <si>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</si>
  <si>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</si>
  <si>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</si>
  <si>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</si>
  <si>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</si>
  <si>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</si>
  <si>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</si>
  <si>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</si>
  <si>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</si>
  <si>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</si>
  <si>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</si>
  <si>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</si>
  <si>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</si>
  <si>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</si>
  <si>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</si>
  <si>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</si>
  <si>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</si>
  <si>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</si>
  <si>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</si>
  <si>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</si>
  <si>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</si>
  <si>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</si>
  <si>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</si>
  <si>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</si>
  <si>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</si>
  <si>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</si>
  <si>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</si>
  <si>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</si>
  <si>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</si>
  <si>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</si>
  <si>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</si>
  <si>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</si>
  <si>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</si>
  <si>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</si>
  <si>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</si>
  <si>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</si>
  <si>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</si>
  <si>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</si>
  <si>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</si>
  <si>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</si>
  <si>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</si>
  <si>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</si>
  <si>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</si>
  <si>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</si>
  <si>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</si>
  <si>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</si>
  <si>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</si>
  <si>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</si>
  <si>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</si>
  <si>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</si>
  <si>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</si>
  <si>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</si>
  <si>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</si>
  <si>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</si>
  <si>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</si>
  <si>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</si>
  <si>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</si>
  <si>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</si>
  <si>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</si>
  <si>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</si>
  <si>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</si>
  <si>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</si>
  <si>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</si>
  <si>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</si>
  <si>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</si>
  <si>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</si>
  <si>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</si>
  <si>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</si>
  <si>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</si>
  <si>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</si>
  <si>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</si>
  <si>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</si>
  <si>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</si>
  <si>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</si>
  <si>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</si>
  <si>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</si>
  <si>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</si>
  <si>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</si>
  <si>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</si>
  <si>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</si>
  <si>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</si>
  <si>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</si>
  <si>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</si>
  <si>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</si>
  <si>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</si>
  <si>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</si>
  <si>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</si>
  <si>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</si>
  <si>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</si>
  <si>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</si>
  <si>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</si>
  <si>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</si>
  <si>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</si>
  <si>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</si>
  <si>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</si>
  <si>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</si>
  <si>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</si>
  <si>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</si>
  <si>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</si>
  <si>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</si>
  <si>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</si>
  <si>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</si>
  <si>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</si>
  <si>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</si>
  <si>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</si>
  <si>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</si>
  <si>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</si>
  <si>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</si>
  <si>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</si>
  <si>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</si>
  <si>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</si>
  <si>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</si>
  <si>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</si>
  <si>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</si>
  <si>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</si>
  <si>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</si>
  <si>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</si>
  <si>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</si>
  <si>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</si>
  <si>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</si>
  <si>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</si>
  <si>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</si>
  <si>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</si>
  <si>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</si>
  <si>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</si>
  <si>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</si>
  <si>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</si>
  <si>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</si>
  <si>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</si>
  <si>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</si>
  <si>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</si>
  <si>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</si>
  <si>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</si>
  <si>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</si>
  <si>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</si>
  <si>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</si>
  <si>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</si>
  <si>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</si>
  <si>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</si>
  <si>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</si>
  <si>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</si>
  <si>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</si>
  <si>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</si>
  <si>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</si>
  <si>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</si>
  <si>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</si>
  <si>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</si>
  <si>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</si>
  <si>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</si>
  <si>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</si>
  <si>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</si>
  <si>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</si>
  <si>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</si>
  <si>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</si>
  <si>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</si>
  <si>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</si>
  <si>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</si>
  <si>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</si>
  <si>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</si>
  <si>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</si>
  <si>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</si>
  <si>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</si>
  <si>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</si>
  <si>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</si>
  <si>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</si>
  <si>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</si>
  <si>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</si>
  <si>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</si>
  <si>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</si>
  <si>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</si>
  <si>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</si>
  <si>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</si>
  <si>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</si>
  <si>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</si>
  <si>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</si>
  <si>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</si>
  <si>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</si>
  <si>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</si>
  <si>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</si>
  <si>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</si>
  <si>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</si>
  <si>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</si>
  <si>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</si>
  <si>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</si>
  <si>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</si>
  <si>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</si>
  <si>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</si>
  <si>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</si>
  <si>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</si>
  <si>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</si>
  <si>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</si>
  <si>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</si>
  <si>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</si>
  <si>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</si>
  <si>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</si>
  <si>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</si>
  <si>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</si>
  <si>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</si>
  <si>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</si>
  <si>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</si>
  <si>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</si>
  <si>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</si>
  <si>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</si>
  <si>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</si>
  <si>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</si>
  <si>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</si>
  <si>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</si>
  <si>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</si>
  <si>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</si>
  <si>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</si>
  <si>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</si>
  <si>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</si>
  <si>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</si>
  <si>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</si>
  <si>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</si>
  <si>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</si>
  <si>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</si>
  <si>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</si>
  <si>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</si>
  <si>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</si>
  <si>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</si>
  <si>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</si>
  <si>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</si>
  <si>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</si>
  <si>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</si>
  <si>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</si>
  <si>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</si>
  <si>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</si>
  <si>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</si>
  <si>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</si>
  <si>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</si>
  <si>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</si>
  <si>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</si>
  <si>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</si>
  <si>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</si>
  <si>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</si>
  <si>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</si>
  <si>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</si>
  <si>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</si>
  <si>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</si>
  <si>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</si>
  <si>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</si>
  <si>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</si>
  <si>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</si>
  <si>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</si>
  <si>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</si>
  <si>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</si>
  <si>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</si>
  <si>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</si>
  <si>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</si>
  <si>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</si>
  <si>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</si>
  <si>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</si>
  <si>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</si>
  <si>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</si>
  <si>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</si>
  <si>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</si>
  <si>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</si>
  <si>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</si>
  <si>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</si>
  <si>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</si>
  <si>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</si>
  <si>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</si>
  <si>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</si>
  <si>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</si>
  <si>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</si>
  <si>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</si>
  <si>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</si>
  <si>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</si>
  <si>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</si>
  <si>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</si>
  <si>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</si>
  <si>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</si>
  <si>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</si>
  <si>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</si>
  <si>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</si>
  <si>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</si>
  <si>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</si>
  <si>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</si>
  <si>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</si>
  <si>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</si>
  <si>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</si>
  <si>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</si>
  <si>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</si>
  <si>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</si>
  <si>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</si>
  <si>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</si>
  <si>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</si>
  <si>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</si>
  <si>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</si>
  <si>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</si>
  <si>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</si>
  <si>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</si>
  <si>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</si>
  <si>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</si>
  <si>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</si>
  <si>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</si>
  <si>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</si>
  <si>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</si>
  <si>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</si>
  <si>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</si>
  <si>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</si>
  <si>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</si>
  <si>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</si>
  <si>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</si>
  <si>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</si>
  <si>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</si>
  <si>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</si>
  <si>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</si>
  <si>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</si>
  <si>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</si>
  <si>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</si>
  <si>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</si>
  <si>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</si>
  <si>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</si>
  <si>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</si>
  <si>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</si>
  <si>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</si>
  <si>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</si>
  <si>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</si>
  <si>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</si>
  <si>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</si>
  <si>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</si>
  <si>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</si>
  <si>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</si>
  <si>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</si>
  <si>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</si>
  <si>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</si>
  <si>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</si>
  <si>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</si>
  <si>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</si>
  <si>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</si>
  <si>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</si>
  <si>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</si>
  <si>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</si>
  <si>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</si>
  <si>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</si>
  <si>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</si>
  <si>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</si>
  <si>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</si>
  <si>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</si>
  <si>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</si>
  <si>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</si>
  <si>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</si>
  <si>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</si>
  <si>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</si>
  <si>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</si>
  <si>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</si>
  <si>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</si>
  <si>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</si>
  <si>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</si>
  <si>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</si>
  <si>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</si>
  <si>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</si>
  <si>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</si>
  <si>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</si>
  <si>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</si>
  <si>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</si>
  <si>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</si>
  <si>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</si>
  <si>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</si>
  <si>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</si>
  <si>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</si>
  <si>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</si>
  <si>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</si>
  <si>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</si>
  <si>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</si>
  <si>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</si>
  <si>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</si>
  <si>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</si>
  <si>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</si>
  <si>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</si>
  <si>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</si>
  <si>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</si>
  <si>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</si>
  <si>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</si>
  <si>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</si>
  <si>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</si>
  <si>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</si>
  <si>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</si>
  <si>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</si>
  <si>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</si>
  <si>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</si>
  <si>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</si>
  <si>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</si>
  <si>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</si>
  <si>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</si>
  <si>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</si>
  <si>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</si>
  <si>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</si>
  <si>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</si>
  <si>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</si>
  <si>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</si>
  <si>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</si>
  <si>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</si>
  <si>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</si>
  <si>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</si>
  <si>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</si>
  <si>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</si>
  <si>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</si>
  <si>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</si>
  <si>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</si>
  <si>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</si>
  <si>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</si>
  <si>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</si>
  <si>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</si>
  <si>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</si>
  <si>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</si>
  <si>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</si>
  <si>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</si>
  <si>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</si>
  <si>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</si>
  <si>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</si>
  <si>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</si>
  <si>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</si>
  <si>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</si>
  <si>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</si>
  <si>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</si>
  <si>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</si>
  <si>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</si>
  <si>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</si>
  <si>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</si>
  <si>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</si>
  <si>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</si>
  <si>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</si>
  <si>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</si>
  <si>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</si>
  <si>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</si>
  <si>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</si>
  <si>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</si>
  <si>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</si>
  <si>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</si>
  <si>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</si>
  <si>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</si>
  <si>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</si>
  <si>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</si>
  <si>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</si>
  <si>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</si>
  <si>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</si>
  <si>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</si>
  <si>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</si>
  <si>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</si>
  <si>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</si>
  <si>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</si>
  <si>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</si>
  <si>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</si>
  <si>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</si>
  <si>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</si>
  <si>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</si>
  <si>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</si>
  <si>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</si>
  <si>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</si>
  <si>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</si>
  <si>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</si>
  <si>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</si>
  <si>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</si>
  <si>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</si>
  <si>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</si>
  <si>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</si>
  <si>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</si>
  <si>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</si>
  <si>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</si>
  <si>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</si>
  <si>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</si>
  <si>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</si>
  <si>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</si>
  <si>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</si>
  <si>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</si>
  <si>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</si>
  <si>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</si>
  <si>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</si>
  <si>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</si>
  <si>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</si>
  <si>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</si>
  <si>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</si>
  <si>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</si>
  <si>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</si>
  <si>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</si>
  <si>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</si>
  <si>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</si>
  <si>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</si>
  <si>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</si>
  <si>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</si>
  <si>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</si>
  <si>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</si>
  <si>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</si>
  <si>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</si>
  <si>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</si>
  <si>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</si>
  <si>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</si>
  <si>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</si>
  <si>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</si>
  <si>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</si>
  <si>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</si>
  <si>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</si>
  <si>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</si>
  <si>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</si>
  <si>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</si>
  <si>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</si>
  <si>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</si>
  <si>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</si>
  <si>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</si>
  <si>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</si>
  <si>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</si>
  <si>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</si>
  <si>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</si>
  <si>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</si>
  <si>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</si>
  <si>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</si>
  <si>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</si>
  <si>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</si>
  <si>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</si>
  <si>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</si>
  <si>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</si>
  <si>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</si>
  <si>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</si>
  <si>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</si>
  <si>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</si>
  <si>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</si>
  <si>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</si>
  <si>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</si>
  <si>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</si>
  <si>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</si>
  <si>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</si>
  <si>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</si>
  <si>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</si>
  <si>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</si>
  <si>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</si>
  <si>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</si>
  <si>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</si>
  <si>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</si>
  <si>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</si>
  <si>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</si>
  <si>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</si>
  <si>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</si>
  <si>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</si>
  <si>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</si>
  <si>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</si>
  <si>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</si>
  <si>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</si>
  <si>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</si>
  <si>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</si>
  <si>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</si>
  <si>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</si>
  <si>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</si>
  <si>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</si>
  <si>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</si>
  <si>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</si>
  <si>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</si>
  <si>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</si>
  <si>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</si>
  <si>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</si>
  <si>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</si>
  <si>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</si>
  <si>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</si>
  <si>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</si>
  <si>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</si>
  <si>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</si>
  <si>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</si>
  <si>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</si>
  <si>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</si>
  <si>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</si>
  <si>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</si>
  <si>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</si>
  <si>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</si>
  <si>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</si>
  <si>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</si>
  <si>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</si>
  <si>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</si>
  <si>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</si>
  <si>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</si>
  <si>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</si>
  <si>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</si>
  <si>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</si>
  <si>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</si>
  <si>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</si>
  <si>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</si>
  <si>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</si>
  <si>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</si>
  <si>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</si>
  <si>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</si>
  <si>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</si>
  <si>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</si>
  <si>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</si>
  <si>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</si>
  <si>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</si>
  <si>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</si>
  <si>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</si>
  <si>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</si>
  <si>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</si>
  <si>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</si>
  <si>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</si>
  <si>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</si>
  <si>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</si>
  <si>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</si>
  <si>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</si>
  <si>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</si>
  <si>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</si>
  <si>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</si>
  <si>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</si>
  <si>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</si>
  <si>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</si>
  <si>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</si>
  <si>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</si>
  <si>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</si>
  <si>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</si>
  <si>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</si>
  <si>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</si>
  <si>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</si>
  <si>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</si>
  <si>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</si>
  <si>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</si>
  <si>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</si>
  <si>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</si>
  <si>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</si>
  <si>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</si>
  <si>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</si>
  <si>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</si>
  <si>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</si>
  <si>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</si>
  <si>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</si>
  <si>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</si>
  <si>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</si>
  <si>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</si>
  <si>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</si>
  <si>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</si>
  <si>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</si>
  <si>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</si>
  <si>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</si>
  <si>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</si>
  <si>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</si>
  <si>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</si>
  <si>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</si>
  <si>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</si>
  <si>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</si>
  <si>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</si>
  <si>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</si>
  <si>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</si>
  <si>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</si>
  <si>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</si>
  <si>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</si>
  <si>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</si>
  <si>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</si>
  <si>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</si>
  <si>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</si>
  <si>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</si>
  <si>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</si>
  <si>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</si>
  <si>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</si>
  <si>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</si>
  <si>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</si>
  <si>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</si>
  <si>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</si>
  <si>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</si>
  <si>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</si>
  <si>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</si>
  <si>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</si>
  <si>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</si>
  <si>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</si>
  <si>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</si>
  <si>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</si>
  <si>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</si>
  <si>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</si>
  <si>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</si>
  <si>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</si>
  <si>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</si>
  <si>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</si>
  <si>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</si>
  <si>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</si>
  <si>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</si>
  <si>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</si>
  <si>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</si>
  <si>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</si>
  <si>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</si>
  <si>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</si>
  <si>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</si>
  <si>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</si>
  <si>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</si>
  <si>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</si>
  <si>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</si>
  <si>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</si>
  <si>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</si>
  <si>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</si>
  <si>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</si>
  <si>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</si>
  <si>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</si>
  <si>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</si>
  <si>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</si>
  <si>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</si>
  <si>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</si>
  <si>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</si>
  <si>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</si>
  <si>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</si>
  <si>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</si>
  <si>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</si>
  <si>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</si>
  <si>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</si>
  <si>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</si>
  <si>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</si>
  <si>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</si>
  <si>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</si>
  <si>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</si>
  <si>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</si>
  <si>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</si>
  <si>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</si>
  <si>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</si>
  <si>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</si>
  <si>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</si>
  <si>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</si>
  <si>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</si>
  <si>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</si>
  <si>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</si>
  <si>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</si>
  <si>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</si>
  <si>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</si>
  <si>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</si>
  <si>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</si>
  <si>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</si>
  <si>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</si>
  <si>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</si>
  <si>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</si>
  <si>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</si>
  <si>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</si>
  <si>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</si>
  <si>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</si>
  <si>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</si>
  <si>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</si>
  <si>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</si>
  <si>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</si>
  <si>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</si>
  <si>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</si>
  <si>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</si>
  <si>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</si>
  <si>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</si>
  <si>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</si>
  <si>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</si>
  <si>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</si>
  <si>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</si>
  <si>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</si>
  <si>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</si>
  <si>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</si>
  <si>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</si>
  <si>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</si>
  <si>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</si>
  <si>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</si>
  <si>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</si>
  <si>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</si>
  <si>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</si>
  <si>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</si>
  <si>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</si>
  <si>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</si>
  <si>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</si>
  <si>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</si>
  <si>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</si>
  <si>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</si>
  <si>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</si>
  <si>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</si>
  <si>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</si>
  <si>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</si>
  <si>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</si>
  <si>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</si>
  <si>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</si>
  <si>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</si>
  <si>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</si>
  <si>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</si>
  <si>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</si>
  <si>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</si>
  <si>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</si>
  <si>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</si>
  <si>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</si>
  <si>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</si>
  <si>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</si>
  <si>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</si>
  <si>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</si>
  <si>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</si>
  <si>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</si>
  <si>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</si>
  <si>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</si>
  <si>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</si>
  <si>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</si>
  <si>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</si>
  <si>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</si>
  <si>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</si>
  <si>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</si>
  <si>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</si>
  <si>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</si>
  <si>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</si>
  <si>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</si>
  <si>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</si>
  <si>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</si>
  <si>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</si>
  <si>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</si>
  <si>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</si>
  <si>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</si>
  <si>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</si>
  <si>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</si>
  <si>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</si>
  <si>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</si>
  <si>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</si>
  <si>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</si>
  <si>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</si>
  <si>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</si>
  <si>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</si>
  <si>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</si>
  <si>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</si>
  <si>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</si>
  <si>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</si>
  <si>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</si>
  <si>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</si>
  <si>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</si>
  <si>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</si>
  <si>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</si>
  <si>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</si>
  <si>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</si>
  <si>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</si>
  <si>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</si>
  <si>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</si>
  <si>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</si>
  <si>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</si>
  <si>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</si>
  <si>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</si>
  <si>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</si>
  <si>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</si>
  <si>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</si>
  <si>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</si>
  <si>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</si>
  <si>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</si>
  <si>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</si>
  <si>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</si>
  <si>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</si>
  <si>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</si>
  <si>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</si>
  <si>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</si>
  <si>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</si>
  <si>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</si>
  <si>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</si>
  <si>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</si>
  <si>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</si>
  <si>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</si>
  <si>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</si>
  <si>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</si>
  <si>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</si>
  <si>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</si>
  <si>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</si>
  <si>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</si>
  <si>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</si>
  <si>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</si>
  <si>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</si>
  <si>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</si>
  <si>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</si>
  <si>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</si>
  <si>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</si>
  <si>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</si>
  <si>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</si>
  <si>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</si>
  <si>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</si>
  <si>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</si>
  <si>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</si>
  <si>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</si>
  <si>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</si>
  <si>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</si>
  <si>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</si>
  <si>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</si>
  <si>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</si>
  <si>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</si>
  <si>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</si>
  <si>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</si>
  <si>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</si>
  <si>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</si>
  <si>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</si>
  <si>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</si>
  <si>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</si>
  <si>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</si>
  <si>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</si>
  <si>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</si>
  <si>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</si>
  <si>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</si>
  <si>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</si>
  <si>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</si>
  <si>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</si>
  <si>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</si>
  <si>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</si>
  <si>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</si>
  <si>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</si>
  <si>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</si>
  <si>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</si>
  <si>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</si>
  <si>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</si>
  <si>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</si>
  <si>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</si>
  <si>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</si>
  <si>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</si>
  <si>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</si>
  <si>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</si>
  <si>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</si>
  <si>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</si>
  <si>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</si>
  <si>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</si>
  <si>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</si>
  <si>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</si>
  <si>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</si>
  <si>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</si>
  <si>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</si>
  <si>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</si>
  <si>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</si>
  <si>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</si>
  <si>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</si>
  <si>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</si>
  <si>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</si>
  <si>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</si>
  <si>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</si>
  <si>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</si>
  <si>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</si>
  <si>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</si>
  <si>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</si>
  <si>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</si>
  <si>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</si>
  <si>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</si>
  <si>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</si>
  <si>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</si>
  <si>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</si>
  <si>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</si>
  <si>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</si>
  <si>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</si>
  <si>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</si>
  <si>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</si>
  <si>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</si>
  <si>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</si>
  <si>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</si>
  <si>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</si>
  <si>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</si>
  <si>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</si>
  <si>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</si>
  <si>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</si>
  <si>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</si>
  <si>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</si>
  <si>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</si>
  <si>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</si>
  <si>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</si>
  <si>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</si>
  <si>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</si>
  <si>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</si>
  <si>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</si>
  <si>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</si>
  <si>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</si>
  <si>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</si>
  <si>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</si>
  <si>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</si>
  <si>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</si>
  <si>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</si>
  <si>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</si>
  <si>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</si>
  <si>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</si>
  <si>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</si>
  <si>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</si>
  <si>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</si>
  <si>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</si>
  <si>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</si>
  <si>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</si>
  <si>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</si>
  <si>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</si>
  <si>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</si>
  <si>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</si>
  <si>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</si>
  <si>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</si>
  <si>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</si>
  <si>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</si>
  <si>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</si>
  <si>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</si>
  <si>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</si>
  <si>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</si>
  <si>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</si>
  <si>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</si>
  <si>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</si>
  <si>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</si>
  <si>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</si>
  <si>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</si>
  <si>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</si>
  <si>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</si>
  <si>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</si>
  <si>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</si>
  <si>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</si>
  <si>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</si>
  <si>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</si>
  <si>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</si>
  <si>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</si>
  <si>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</si>
  <si>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</si>
  <si>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</si>
  <si>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</si>
  <si>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</si>
  <si>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</si>
  <si>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</si>
  <si>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</si>
  <si>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</si>
  <si>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</si>
  <si>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</si>
  <si>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</si>
  <si>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</si>
  <si>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</si>
  <si>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</si>
  <si>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</si>
  <si>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</si>
  <si>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</si>
  <si>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</si>
  <si>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</si>
  <si>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</si>
  <si>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</si>
  <si>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</si>
  <si>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</si>
  <si>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</si>
  <si>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</si>
  <si>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</si>
  <si>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</si>
  <si>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</si>
  <si>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</si>
  <si>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</si>
  <si>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</si>
  <si>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</si>
  <si>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</si>
  <si>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</si>
  <si>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</si>
  <si>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</si>
  <si>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</si>
  <si>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</si>
  <si>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</si>
  <si>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</si>
  <si>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</si>
  <si>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</si>
  <si>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</si>
  <si>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</si>
  <si>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</si>
  <si>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</si>
  <si>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</si>
  <si>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</si>
  <si>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</si>
  <si>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</si>
  <si>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</si>
  <si>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</si>
  <si>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</si>
  <si>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</si>
  <si>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</si>
  <si>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</si>
  <si>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</si>
  <si>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</si>
  <si>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</si>
  <si>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</si>
  <si>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</si>
  <si>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</si>
  <si>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</si>
  <si>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</si>
  <si>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</si>
  <si>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</si>
  <si>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</si>
  <si>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</si>
  <si>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</si>
  <si>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</si>
  <si>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</si>
  <si>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</si>
  <si>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</si>
  <si>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</si>
  <si>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</si>
  <si>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</si>
  <si>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</si>
  <si>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</si>
  <si>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</si>
  <si>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</si>
  <si>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</si>
  <si>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</si>
  <si>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</si>
  <si>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</si>
  <si>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</si>
  <si>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</si>
  <si>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</si>
  <si>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</si>
  <si>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</si>
  <si>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</si>
  <si>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</si>
  <si>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</si>
  <si>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</si>
  <si>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</si>
  <si>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</si>
  <si>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</si>
  <si>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</si>
  <si>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</si>
  <si>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</si>
  <si>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</si>
  <si>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</si>
  <si>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</si>
  <si>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</si>
  <si>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</si>
  <si>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</si>
  <si>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</si>
  <si>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</si>
  <si>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</si>
  <si>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</si>
  <si>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</si>
  <si>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</si>
  <si>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</si>
  <si>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</si>
  <si>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</si>
  <si>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</si>
  <si>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</si>
  <si>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</si>
  <si>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</si>
  <si>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</si>
  <si>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</si>
  <si>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</si>
  <si>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</si>
  <si>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</si>
  <si>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</si>
  <si>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</si>
  <si>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</si>
  <si>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</si>
  <si>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</si>
  <si>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</si>
  <si>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</si>
  <si>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</si>
  <si>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</si>
  <si>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</si>
  <si>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</si>
  <si>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</si>
  <si>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</si>
  <si>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</si>
  <si>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</si>
  <si>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</si>
  <si>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</si>
  <si>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</si>
  <si>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</si>
  <si>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</si>
  <si>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</si>
  <si>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</si>
  <si>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</si>
  <si>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</si>
  <si>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</si>
  <si>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</si>
  <si>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</si>
  <si>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</si>
  <si>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</si>
  <si>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</si>
  <si>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</si>
  <si>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</si>
  <si>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</si>
  <si>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</si>
  <si>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</si>
  <si>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</si>
  <si>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</si>
  <si>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</si>
  <si>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</si>
  <si>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</si>
  <si>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</si>
  <si>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</si>
  <si>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</si>
  <si>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</si>
  <si>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</si>
  <si>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</si>
  <si>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</si>
  <si>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</si>
  <si>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</si>
  <si>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</si>
  <si>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</si>
  <si>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</si>
  <si>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</si>
  <si>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</si>
  <si>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</si>
  <si>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</si>
  <si>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</si>
  <si>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</si>
  <si>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</si>
  <si>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</si>
  <si>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</si>
  <si>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</si>
  <si>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</si>
  <si>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</si>
  <si>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</si>
  <si>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</si>
  <si>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</si>
  <si>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</si>
  <si>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</si>
  <si>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</si>
  <si>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</si>
  <si>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</si>
  <si>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</si>
  <si>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</si>
  <si>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</si>
  <si>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</si>
  <si>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</si>
  <si>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</si>
  <si>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</si>
  <si>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</si>
  <si>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</si>
  <si>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</si>
  <si>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</si>
  <si>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</si>
  <si>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</si>
  <si>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</si>
  <si>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</si>
  <si>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</si>
  <si>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</si>
  <si>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</si>
  <si>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</si>
  <si>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</si>
  <si>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</si>
  <si>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</si>
  <si>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</si>
  <si>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</si>
  <si>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</si>
  <si>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</si>
  <si>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</si>
  <si>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</si>
  <si>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</si>
  <si>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</si>
  <si>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</si>
  <si>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</si>
  <si>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</si>
  <si>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</si>
  <si>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</si>
  <si>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</si>
  <si>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</si>
  <si>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</si>
  <si>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</si>
  <si>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</si>
  <si>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</si>
  <si>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</si>
  <si>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</si>
  <si>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</si>
  <si>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</si>
  <si>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</si>
  <si>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</si>
  <si>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</si>
  <si>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</si>
  <si>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</si>
  <si>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</si>
  <si>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</si>
  <si>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</si>
  <si>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</si>
  <si>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</si>
  <si>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</si>
  <si>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</si>
  <si>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</si>
  <si>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</si>
  <si>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</si>
  <si>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</si>
  <si>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</si>
  <si>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</si>
  <si>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</si>
  <si>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</si>
  <si>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</si>
  <si>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</si>
  <si>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</si>
  <si>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</si>
  <si>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</si>
  <si>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</si>
  <si>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</si>
  <si>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</si>
  <si>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</si>
  <si>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</si>
  <si>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</si>
  <si>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</si>
  <si>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</si>
  <si>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</si>
  <si>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</si>
  <si>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</si>
  <si>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</si>
  <si>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</si>
  <si>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</si>
  <si>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</si>
  <si>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</si>
  <si>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</si>
  <si>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</si>
  <si>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</si>
  <si>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</si>
  <si>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</si>
  <si>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</si>
  <si>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</si>
  <si>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</si>
  <si>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</si>
  <si>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</si>
  <si>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</si>
  <si>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</si>
  <si>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</si>
  <si>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</si>
  <si>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</si>
  <si>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</si>
  <si>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</si>
  <si>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</si>
  <si>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</si>
  <si>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</si>
  <si>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</si>
  <si>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</si>
  <si>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</si>
  <si>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</si>
  <si>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</si>
  <si>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</si>
  <si>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</si>
  <si>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</si>
  <si>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</si>
  <si>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</si>
  <si>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</si>
  <si>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</si>
  <si>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</si>
  <si>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</si>
  <si>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</si>
  <si>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</si>
  <si>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</si>
  <si>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</si>
  <si>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</si>
  <si>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</si>
  <si>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</si>
  <si>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</si>
  <si>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</si>
  <si>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</si>
  <si>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</si>
  <si>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</si>
  <si>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</si>
  <si>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</si>
  <si>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</si>
  <si>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</si>
  <si>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</si>
  <si>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</si>
  <si>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</si>
  <si>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</si>
  <si>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</si>
  <si>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</si>
  <si>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</si>
  <si>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</si>
  <si>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</si>
  <si>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</si>
  <si>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</si>
  <si>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</si>
  <si>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</si>
  <si>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</si>
  <si>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</si>
  <si>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</si>
  <si>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</si>
  <si>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</si>
  <si>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</si>
  <si>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</si>
  <si>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</si>
  <si>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</si>
  <si>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</si>
  <si>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</si>
  <si>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</si>
  <si>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</si>
  <si>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</si>
  <si>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</si>
  <si>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</si>
  <si>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</si>
  <si>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</si>
  <si>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</si>
  <si>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</si>
  <si>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</si>
  <si>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</si>
  <si>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</si>
  <si>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</si>
  <si>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</si>
  <si>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</si>
  <si>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</si>
  <si>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</si>
  <si>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</si>
  <si>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</si>
  <si>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</si>
  <si>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</si>
  <si>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</si>
  <si>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</si>
  <si>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</si>
  <si>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</si>
  <si>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</si>
  <si>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</si>
  <si>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</si>
  <si>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</si>
  <si>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</si>
  <si>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</si>
  <si>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</si>
  <si>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</si>
  <si>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</si>
  <si>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</si>
  <si>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</si>
  <si>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</si>
  <si>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</si>
  <si>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</si>
  <si>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</si>
  <si>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</si>
  <si>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</si>
  <si>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</si>
  <si>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</si>
  <si>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</si>
  <si>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</si>
  <si>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</si>
  <si>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</si>
  <si>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</si>
  <si>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</si>
  <si>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</si>
  <si>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</si>
  <si>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</si>
  <si>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</si>
  <si>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</si>
  <si>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</si>
  <si>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</si>
  <si>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</si>
  <si>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</si>
  <si>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</si>
  <si>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</si>
  <si>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</si>
  <si>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</si>
  <si>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</si>
  <si>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</si>
  <si>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</si>
  <si>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</si>
  <si>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</si>
  <si>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</si>
  <si>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</si>
  <si>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</si>
  <si>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</si>
  <si>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</si>
  <si>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</si>
  <si>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</si>
  <si>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</si>
  <si>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</si>
  <si>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</si>
  <si>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</si>
  <si>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</si>
  <si>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</si>
  <si>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</si>
  <si>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</si>
  <si>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</si>
  <si>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</si>
  <si>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</si>
  <si>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</si>
  <si>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</si>
  <si>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</si>
  <si>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</si>
  <si>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</si>
  <si>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</si>
  <si>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</si>
  <si>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</si>
  <si>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</si>
  <si>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</si>
  <si>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</si>
  <si>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</si>
  <si>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</si>
  <si>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</si>
  <si>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</si>
  <si>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</si>
  <si>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</si>
  <si>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</si>
  <si>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</si>
  <si>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</si>
  <si>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</si>
  <si>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</si>
  <si>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</si>
  <si>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</si>
  <si>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</si>
  <si>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</si>
  <si>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</si>
  <si>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</si>
  <si>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</si>
  <si>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</si>
  <si>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</si>
  <si>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</si>
  <si>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</si>
  <si>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</si>
  <si>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</si>
  <si>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</si>
  <si>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</si>
  <si>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</si>
  <si>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</si>
  <si>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</si>
  <si>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</si>
  <si>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</si>
  <si>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</si>
  <si>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</si>
  <si>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</si>
  <si>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</si>
  <si>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</si>
  <si>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</si>
  <si>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</si>
  <si>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</si>
  <si>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</si>
  <si>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</si>
  <si>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</si>
  <si>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</si>
  <si>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</si>
  <si>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</si>
  <si>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</si>
  <si>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</si>
  <si>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</si>
  <si>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</si>
  <si>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</si>
  <si>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</si>
  <si>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</si>
  <si>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</si>
  <si>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</si>
  <si>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</si>
  <si>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</si>
  <si>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</si>
  <si>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</si>
  <si>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</si>
  <si>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</si>
  <si>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</si>
  <si>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</si>
  <si>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</si>
  <si>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</si>
  <si>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</si>
  <si>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</si>
  <si>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</si>
  <si>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</si>
  <si>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</si>
  <si>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</si>
  <si>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</si>
  <si>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</si>
  <si>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</si>
  <si>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</si>
  <si>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</si>
  <si>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</si>
  <si>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</si>
  <si>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</si>
  <si>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</si>
  <si>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</si>
  <si>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</si>
  <si>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</si>
  <si>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</si>
  <si>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</si>
  <si>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</si>
  <si>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</si>
  <si>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</si>
  <si>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</si>
  <si>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</si>
  <si>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</si>
  <si>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</si>
  <si>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</si>
  <si>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</si>
  <si>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</si>
  <si>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</si>
  <si>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</si>
  <si>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</si>
  <si>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</si>
  <si>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</si>
  <si>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</si>
  <si>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</si>
  <si>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</si>
  <si>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</si>
  <si>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</si>
  <si>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</si>
  <si>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</si>
  <si>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</si>
  <si>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</si>
  <si>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</si>
  <si>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</si>
  <si>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</si>
  <si>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</si>
  <si>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</si>
  <si>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</si>
  <si>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</si>
  <si>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</si>
  <si>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</si>
  <si>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</si>
  <si>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</si>
  <si>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</si>
  <si>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</si>
  <si>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</si>
  <si>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</si>
  <si>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</si>
  <si>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</si>
  <si>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</si>
  <si>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</si>
  <si>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</si>
  <si>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</si>
  <si>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</si>
  <si>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</si>
  <si>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</si>
  <si>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</si>
  <si>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</si>
  <si>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</si>
  <si>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</si>
  <si>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</si>
  <si>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</si>
  <si>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</si>
  <si>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</si>
  <si>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</si>
  <si>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</si>
  <si>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</si>
  <si>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</si>
  <si>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</si>
  <si>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</si>
  <si>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</si>
  <si>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</si>
  <si>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</si>
  <si>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</si>
  <si>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</si>
  <si>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</si>
  <si>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</si>
  <si>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</si>
  <si>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</si>
  <si>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</si>
  <si>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</si>
  <si>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</si>
  <si>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</si>
  <si>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</si>
  <si>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</si>
  <si>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</si>
  <si>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</si>
  <si>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</si>
  <si>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</si>
  <si>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</si>
  <si>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</si>
  <si>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</si>
  <si>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</si>
  <si>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</si>
  <si>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</si>
  <si>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</si>
  <si>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</si>
  <si>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</si>
  <si>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</si>
  <si>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</si>
  <si>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</si>
  <si>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</si>
  <si>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</si>
  <si>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</si>
  <si>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</si>
  <si>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</si>
  <si>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</si>
  <si>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</si>
  <si>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</si>
  <si>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</si>
  <si>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</si>
  <si>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</si>
  <si>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</si>
  <si>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</si>
  <si>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</si>
  <si>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</si>
  <si>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</si>
  <si>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</si>
  <si>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</si>
  <si>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</si>
  <si>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</si>
  <si>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</si>
  <si>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</si>
  <si>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</si>
  <si>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</si>
  <si>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</si>
  <si>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</si>
  <si>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</si>
  <si>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</si>
  <si>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</si>
  <si>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</si>
  <si>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</si>
  <si>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</si>
  <si>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</si>
  <si>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</si>
  <si>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</si>
  <si>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</si>
  <si>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</si>
  <si>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</si>
  <si>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</si>
  <si>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</si>
  <si>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</si>
  <si>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</si>
  <si>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</si>
  <si>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</si>
  <si>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</si>
  <si>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</si>
  <si>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</si>
  <si>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</si>
  <si>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</si>
  <si>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</si>
  <si>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</si>
  <si>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</si>
  <si>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</si>
  <si>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</si>
  <si>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</si>
  <si>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</si>
  <si>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</si>
  <si>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</si>
  <si>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</si>
  <si>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</si>
  <si>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</si>
  <si>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</si>
  <si>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</si>
  <si>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</si>
  <si>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</si>
  <si>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</si>
  <si>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</si>
  <si>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</si>
  <si>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</si>
  <si>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</si>
  <si>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</si>
  <si>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</si>
  <si>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</si>
  <si>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</si>
  <si>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</si>
  <si>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</si>
  <si>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</si>
  <si>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</si>
  <si>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</si>
  <si>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</si>
  <si>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</si>
  <si>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</si>
  <si>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</si>
  <si>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</si>
  <si>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</si>
  <si>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</si>
  <si>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</si>
  <si>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</si>
  <si>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</si>
  <si>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</si>
  <si>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</si>
  <si>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</si>
  <si>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</si>
  <si>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</si>
  <si>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</si>
  <si>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</si>
  <si>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</si>
  <si>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</si>
  <si>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</si>
  <si>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</si>
  <si>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</si>
  <si>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</si>
  <si>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</si>
  <si>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</si>
  <si>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</si>
  <si>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</si>
  <si>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</si>
  <si>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</si>
  <si>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</si>
  <si>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</si>
  <si>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</si>
  <si>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</si>
  <si>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</si>
  <si>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</si>
  <si>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</si>
  <si>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</si>
  <si>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</si>
  <si>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</si>
  <si>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</si>
  <si>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</si>
  <si>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</si>
  <si>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</si>
  <si>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</si>
  <si>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</si>
  <si>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</si>
  <si>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</si>
  <si>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</si>
  <si>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</si>
  <si>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</si>
  <si>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</si>
  <si>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</si>
  <si>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</si>
  <si>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</si>
  <si>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</si>
  <si>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</si>
  <si>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</si>
  <si>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</si>
  <si>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</si>
  <si>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</si>
  <si>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</si>
  <si>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</si>
  <si>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</si>
  <si>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</si>
  <si>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</si>
  <si>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</si>
  <si>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</si>
  <si>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</si>
  <si>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</si>
  <si>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</si>
  <si>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</si>
  <si>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</si>
  <si>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</si>
  <si>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</si>
  <si>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</si>
  <si>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</si>
  <si>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</si>
  <si>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</si>
  <si>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</si>
  <si>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</si>
  <si>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</si>
  <si>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</si>
  <si>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</si>
  <si>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</si>
  <si>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</si>
  <si>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</si>
  <si>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</si>
  <si>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</si>
  <si>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</si>
  <si>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</si>
  <si>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</si>
  <si>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</si>
  <si>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</si>
  <si>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</si>
  <si>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</si>
  <si>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</si>
  <si>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</si>
  <si>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</si>
  <si>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</si>
  <si>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</si>
  <si>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</si>
  <si>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</si>
  <si>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</si>
  <si>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</si>
  <si>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</si>
  <si>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</si>
  <si>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</si>
  <si>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</si>
  <si>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</si>
  <si>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</si>
  <si>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</si>
  <si>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</si>
  <si>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</si>
  <si>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</si>
  <si>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</si>
  <si>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</si>
  <si>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</si>
  <si>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</si>
  <si>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</si>
  <si>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</si>
  <si>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</si>
  <si>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</si>
  <si>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</si>
  <si>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</si>
  <si>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</si>
  <si>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</si>
  <si>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</si>
  <si>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</si>
  <si>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</si>
  <si>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</si>
  <si>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</si>
  <si>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</si>
  <si>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</si>
  <si>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</si>
  <si>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</si>
  <si>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</si>
  <si>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</si>
  <si>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</si>
  <si>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</si>
  <si>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</si>
  <si>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</si>
  <si>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</si>
  <si>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</si>
  <si>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</si>
  <si>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</si>
  <si>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</si>
  <si>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</si>
  <si>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</si>
  <si>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</si>
  <si>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</si>
  <si>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</si>
  <si>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</si>
  <si>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</si>
  <si>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</si>
  <si>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</si>
  <si>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</si>
  <si>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</si>
  <si>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</si>
  <si>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</si>
  <si>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</si>
  <si>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</si>
  <si>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</si>
  <si>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</si>
  <si>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</si>
  <si>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</si>
  <si>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</si>
  <si>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</si>
  <si>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</si>
  <si>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</si>
  <si>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</si>
  <si>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</si>
  <si>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</si>
  <si>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</si>
  <si>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</si>
  <si>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</si>
  <si>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</si>
  <si>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</si>
  <si>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</si>
  <si>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</si>
  <si>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</si>
  <si>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</si>
  <si>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</si>
  <si>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</si>
  <si>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</si>
  <si>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</si>
  <si>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</si>
  <si>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</si>
  <si>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</si>
  <si>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</si>
  <si>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</si>
  <si>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</si>
  <si>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</si>
  <si>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</si>
  <si>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</si>
  <si>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</si>
  <si>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</si>
  <si>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</si>
  <si>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</si>
  <si>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</si>
  <si>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</si>
  <si>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</si>
  <si>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</si>
  <si>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</si>
  <si>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</si>
  <si>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</si>
  <si>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</si>
  <si>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</si>
  <si>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</si>
  <si>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</si>
  <si>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</si>
  <si>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</si>
  <si>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</si>
  <si>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</si>
  <si>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</si>
  <si>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</si>
  <si>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</si>
  <si>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</si>
  <si>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</si>
  <si>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</si>
  <si>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</si>
  <si>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</si>
  <si>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</si>
  <si>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</si>
  <si>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</si>
  <si>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</si>
  <si>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</si>
  <si>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</si>
  <si>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</si>
  <si>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</si>
  <si>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</si>
  <si>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</si>
  <si>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</si>
  <si>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</si>
  <si>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</si>
  <si>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</si>
  <si>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</si>
  <si>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</si>
  <si>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</si>
  <si>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</si>
  <si>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</si>
  <si>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</si>
  <si>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</si>
  <si>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</si>
  <si>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</si>
  <si>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</si>
  <si>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</si>
  <si>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</si>
  <si>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</si>
  <si>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</si>
  <si>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</si>
  <si>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</si>
  <si>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</si>
  <si>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</si>
  <si>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</si>
  <si>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</si>
  <si>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</si>
  <si>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</si>
  <si>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</si>
  <si>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</si>
  <si>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</si>
  <si>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</si>
  <si>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</si>
  <si>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</si>
  <si>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</si>
  <si>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</si>
  <si>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</si>
  <si>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</si>
  <si>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</si>
  <si>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</si>
  <si>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</si>
  <si>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</si>
  <si>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</si>
  <si>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</si>
  <si>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</si>
  <si>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</si>
  <si>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</si>
  <si>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</si>
  <si>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</si>
  <si>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</si>
  <si>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</si>
  <si>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</si>
  <si>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</si>
  <si>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</si>
  <si>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</si>
  <si>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</si>
  <si>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</si>
  <si>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</si>
  <si>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</si>
  <si>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</si>
  <si>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</si>
  <si>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</si>
  <si>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</si>
  <si>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</si>
  <si>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</si>
  <si>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</si>
  <si>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</si>
  <si>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</si>
  <si>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</si>
  <si>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</si>
  <si>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</si>
  <si>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</si>
  <si>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</si>
  <si>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</si>
  <si>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</si>
  <si>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</si>
  <si>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</si>
  <si>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</si>
  <si>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</si>
  <si>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</si>
  <si>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</si>
  <si>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</si>
  <si>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</si>
  <si>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</si>
  <si>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</si>
  <si>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</si>
  <si>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</si>
  <si>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</si>
  <si>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</si>
  <si>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</si>
  <si>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</si>
  <si>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</si>
  <si>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</si>
  <si>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</si>
  <si>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</si>
  <si>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</si>
  <si>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</si>
  <si>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</si>
  <si>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</si>
  <si>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</si>
  <si>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</si>
  <si>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</si>
  <si>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</si>
  <si>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</si>
  <si>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</si>
  <si>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</si>
  <si>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</si>
  <si>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</si>
  <si>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</si>
  <si>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</si>
  <si>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</si>
  <si>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</si>
  <si>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</si>
  <si>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</si>
  <si>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</si>
  <si>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</si>
  <si>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</si>
  <si>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</si>
  <si>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</si>
  <si>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</si>
  <si>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</si>
  <si>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</si>
  <si>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</si>
  <si>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</si>
  <si>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</si>
  <si>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</si>
  <si>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</si>
  <si>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</si>
  <si>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</si>
  <si>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</si>
  <si>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</si>
  <si>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</si>
  <si>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</si>
  <si>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</si>
  <si>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</si>
  <si>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</si>
  <si>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</si>
  <si>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</si>
  <si>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</si>
  <si>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</si>
  <si>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</si>
  <si>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</si>
  <si>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</si>
  <si>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</si>
  <si>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</si>
  <si>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</si>
  <si>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</si>
  <si>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</si>
  <si>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</si>
  <si>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</si>
  <si>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</si>
  <si>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</si>
  <si>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</si>
  <si>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</si>
  <si>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</si>
  <si>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</si>
  <si>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</si>
  <si>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</si>
  <si>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</si>
  <si>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</si>
  <si>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</si>
  <si>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</si>
  <si>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</si>
  <si>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</si>
  <si>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</si>
  <si>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</si>
  <si>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</si>
  <si>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</si>
  <si>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</si>
  <si>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</si>
  <si>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</si>
  <si>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</si>
  <si>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</si>
  <si>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</si>
  <si>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</si>
  <si>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</si>
  <si>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</si>
  <si>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</si>
  <si>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</si>
  <si>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</si>
  <si>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</si>
  <si>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</si>
  <si>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</si>
  <si>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</si>
  <si>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</si>
  <si>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</si>
  <si>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</si>
  <si>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</si>
  <si>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</si>
  <si>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</si>
  <si>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</si>
  <si>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</si>
  <si>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</si>
  <si>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</si>
  <si>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</si>
  <si>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</si>
  <si>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</si>
  <si>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</si>
  <si>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</si>
  <si>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</si>
  <si>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</si>
  <si>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</si>
  <si>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</si>
  <si>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</si>
  <si>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</si>
  <si>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</si>
  <si>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</si>
  <si>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</si>
  <si>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</si>
  <si>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</si>
  <si>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</si>
  <si>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</si>
  <si>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</si>
  <si>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</si>
  <si>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</si>
  <si>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</si>
  <si>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</si>
  <si>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</si>
  <si>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</si>
  <si>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</si>
  <si>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</si>
  <si>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</si>
  <si>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</si>
  <si>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</si>
  <si>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</si>
  <si>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</si>
  <si>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</si>
  <si>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</si>
  <si>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</si>
  <si>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</si>
  <si>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</si>
  <si>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</si>
  <si>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</si>
  <si>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</si>
  <si>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</si>
  <si>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</si>
  <si>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</si>
  <si>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</si>
  <si>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</si>
  <si>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</si>
  <si>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</si>
  <si>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</si>
  <si>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</si>
  <si>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</si>
  <si>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</si>
  <si>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</si>
  <si>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</si>
  <si>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</si>
  <si>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</si>
  <si>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</si>
  <si>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</si>
  <si>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</si>
  <si>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</si>
  <si>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</si>
  <si>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</si>
  <si>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</si>
  <si>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</si>
  <si>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</si>
  <si>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</si>
  <si>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</si>
  <si>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</si>
  <si>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</si>
  <si>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</si>
  <si>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</si>
  <si>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</si>
  <si>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</si>
  <si>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</si>
  <si>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</si>
  <si>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</si>
  <si>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</si>
  <si>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</si>
  <si>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</si>
  <si>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</si>
  <si>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</si>
  <si>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</si>
  <si>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</si>
  <si>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</si>
  <si>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</si>
  <si>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</si>
  <si>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</si>
  <si>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</si>
  <si>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</si>
  <si>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</si>
  <si>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</si>
  <si>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</si>
  <si>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</si>
  <si>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</si>
  <si>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</si>
  <si>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</si>
  <si>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</si>
  <si>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</si>
  <si>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</si>
  <si>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</si>
  <si>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</si>
  <si>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</si>
  <si>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</si>
  <si>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</si>
  <si>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</si>
  <si>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</si>
  <si>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</si>
  <si>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</si>
  <si>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</si>
  <si>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</si>
  <si>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</si>
  <si>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</si>
  <si>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</si>
  <si>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</si>
  <si>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</si>
  <si>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</si>
  <si>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</si>
  <si>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</si>
  <si>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</si>
  <si>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</si>
  <si>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</si>
  <si>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</si>
  <si>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</si>
  <si>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</si>
  <si>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</si>
  <si>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</si>
  <si>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</si>
  <si>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</si>
  <si>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</si>
  <si>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</si>
  <si>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</si>
  <si>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</si>
  <si>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</si>
  <si>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</si>
  <si>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</si>
  <si>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</si>
  <si>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</si>
  <si>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</si>
  <si>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</si>
  <si>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</si>
  <si>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</si>
  <si>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</si>
  <si>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</si>
  <si>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</si>
  <si>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</si>
  <si>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</si>
  <si>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</si>
  <si>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</si>
  <si>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</si>
  <si>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</si>
  <si>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</si>
  <si>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</si>
  <si>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</si>
  <si>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</si>
  <si>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</si>
  <si>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</si>
  <si>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</si>
  <si>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</si>
  <si>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</si>
  <si>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</si>
  <si>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</si>
  <si>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</si>
  <si>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</si>
  <si>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</si>
  <si>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</si>
  <si>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</si>
  <si>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</si>
  <si>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</si>
  <si>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</si>
  <si>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</si>
  <si>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</si>
  <si>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</si>
  <si>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</si>
  <si>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</si>
  <si>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</si>
  <si>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</si>
  <si>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</si>
  <si>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</si>
  <si>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</si>
  <si>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</si>
  <si>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</si>
  <si>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</si>
  <si>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</si>
  <si>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</si>
  <si>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</si>
  <si>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</si>
  <si>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</si>
  <si>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</si>
  <si>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</si>
  <si>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</si>
  <si>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</si>
  <si>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</si>
  <si>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</si>
  <si>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</si>
  <si>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</si>
  <si>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</si>
  <si>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</si>
  <si>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</si>
  <si>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</si>
  <si>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</si>
  <si>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</si>
  <si>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</si>
  <si>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</si>
  <si>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</si>
  <si>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</si>
  <si>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</si>
  <si>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</si>
  <si>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</si>
  <si>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</si>
  <si>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</si>
  <si>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</si>
  <si>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</si>
  <si>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</si>
  <si>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</si>
  <si>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</si>
  <si>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</si>
  <si>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</si>
  <si>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</si>
  <si>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</si>
  <si>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</si>
  <si>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</si>
  <si>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</si>
  <si>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</si>
  <si>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</si>
  <si>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</si>
  <si>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</si>
  <si>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</si>
  <si>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</si>
  <si>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</si>
  <si>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</si>
  <si>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</si>
  <si>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</si>
  <si>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</si>
  <si>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</si>
  <si>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</si>
  <si>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</si>
  <si>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</si>
  <si>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</si>
  <si>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</si>
  <si>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</si>
  <si>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</si>
  <si>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</si>
  <si>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</si>
  <si>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</si>
  <si>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</si>
  <si>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</si>
  <si>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</si>
  <si>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</si>
  <si>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</si>
  <si>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</si>
  <si>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</si>
  <si>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</si>
  <si>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</si>
  <si>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</si>
  <si>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</si>
  <si>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</si>
  <si>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</si>
  <si>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</si>
  <si>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</si>
  <si>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</si>
  <si>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</si>
  <si>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</si>
  <si>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</si>
  <si>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</si>
  <si>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</si>
  <si>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</si>
  <si>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</si>
  <si>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</si>
  <si>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</si>
  <si>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</si>
  <si>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</si>
  <si>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</si>
  <si>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</si>
  <si>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</si>
  <si>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</si>
  <si>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</si>
  <si>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</si>
  <si>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</si>
  <si>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</si>
  <si>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</si>
  <si>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</si>
  <si>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</si>
  <si>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</si>
  <si>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</si>
  <si>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</si>
  <si>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</si>
  <si>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</si>
  <si>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</si>
  <si>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</si>
  <si>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</si>
  <si>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</si>
  <si>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</si>
  <si>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</si>
  <si>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</si>
  <si>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</si>
  <si>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</si>
  <si>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</si>
  <si>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</si>
  <si>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</si>
  <si>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</si>
  <si>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</si>
  <si>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</si>
  <si>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</si>
  <si>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</si>
  <si>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</si>
  <si>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</si>
  <si>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</si>
  <si>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</si>
  <si>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</si>
  <si>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</si>
  <si>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</si>
  <si>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</si>
  <si>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</si>
  <si>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</si>
  <si>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</si>
  <si>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</si>
  <si>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</si>
  <si>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</si>
  <si>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</si>
  <si>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</si>
  <si>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</si>
  <si>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</si>
  <si>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</si>
  <si>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</si>
  <si>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</si>
  <si>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</si>
  <si>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</si>
  <si>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</si>
  <si>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</si>
  <si>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</si>
  <si>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</si>
  <si>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</si>
  <si>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</si>
  <si>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</si>
  <si>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</si>
  <si>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</si>
  <si>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</si>
  <si>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</si>
  <si>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</si>
  <si>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</si>
  <si>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</si>
  <si>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</si>
  <si>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</si>
  <si>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</si>
  <si>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</si>
  <si>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</si>
  <si>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</si>
  <si>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</si>
  <si>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</si>
  <si>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</si>
  <si>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</si>
  <si>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</si>
  <si>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</si>
  <si>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</si>
  <si>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</si>
  <si>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</si>
  <si>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</si>
  <si>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</si>
  <si>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</si>
  <si>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</si>
  <si>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</si>
  <si>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</si>
  <si>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</si>
  <si>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</si>
  <si>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</si>
  <si>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</si>
  <si>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</si>
  <si>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</si>
  <si>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</si>
  <si>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</si>
  <si>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</si>
  <si>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</si>
  <si>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</si>
  <si>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</si>
  <si>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</si>
  <si>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</si>
  <si>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</si>
  <si>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</si>
  <si>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</si>
  <si>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</si>
  <si>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</si>
  <si>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</si>
  <si>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</si>
  <si>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</si>
  <si>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</si>
  <si>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</si>
  <si>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</si>
  <si>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</si>
  <si>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</si>
  <si>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</si>
  <si>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</si>
  <si>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</si>
  <si>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</si>
  <si>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</si>
  <si>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</si>
  <si>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</si>
  <si>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</si>
  <si>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</si>
  <si>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</si>
  <si>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</si>
  <si>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</si>
  <si>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</si>
  <si>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</si>
  <si>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</si>
  <si>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</si>
  <si>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</si>
  <si>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</si>
  <si>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</si>
  <si>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</si>
  <si>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</si>
  <si>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</si>
  <si>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</si>
  <si>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</si>
  <si>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</si>
  <si>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</si>
  <si>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</si>
  <si>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</si>
  <si>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</si>
  <si>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</si>
  <si>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</si>
  <si>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</si>
  <si>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</si>
  <si>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</si>
  <si>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</si>
  <si>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</si>
  <si>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</si>
  <si>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</si>
  <si>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</si>
  <si>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</si>
  <si>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</si>
  <si>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</si>
  <si>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</si>
  <si>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</si>
  <si>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</si>
  <si>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</si>
  <si>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</si>
  <si>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</si>
  <si>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</si>
  <si>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</si>
  <si>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</si>
  <si>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</si>
  <si>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</si>
  <si>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</si>
  <si>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</si>
  <si>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</si>
  <si>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</si>
  <si>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</si>
  <si>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</si>
  <si>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</si>
  <si>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</si>
  <si>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</si>
  <si>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</si>
  <si>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</si>
  <si>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</si>
  <si>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</si>
  <si>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</si>
  <si>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</si>
  <si>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</si>
  <si>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</si>
  <si>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</si>
  <si>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</si>
  <si>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</si>
  <si>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</si>
  <si>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</si>
  <si>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</si>
  <si>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</si>
  <si>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</si>
  <si>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</si>
  <si>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</si>
  <si>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</si>
  <si>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</si>
  <si>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</si>
  <si>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</si>
  <si>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</si>
  <si>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</si>
  <si>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</si>
  <si>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</si>
  <si>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</si>
  <si>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</si>
  <si>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</si>
  <si>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</si>
  <si>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</si>
  <si>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</si>
  <si>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</si>
  <si>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</si>
  <si>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</si>
  <si>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</si>
  <si>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</si>
  <si>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</si>
  <si>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</si>
  <si>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</si>
  <si>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</si>
  <si>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</si>
  <si>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</si>
  <si>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</si>
  <si>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</si>
  <si>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</si>
  <si>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</si>
  <si>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</si>
  <si>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</si>
  <si>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</si>
  <si>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</si>
  <si>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</si>
  <si>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</si>
  <si>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</si>
  <si>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</si>
  <si>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</si>
  <si>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</si>
  <si>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</si>
  <si>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</si>
  <si>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</si>
  <si>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</si>
  <si>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</si>
  <si>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</si>
  <si>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</si>
  <si>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</si>
  <si>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</si>
  <si>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</si>
  <si>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</si>
  <si>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</si>
  <si>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</si>
  <si>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</si>
  <si>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</si>
  <si>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</si>
  <si>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</si>
  <si>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</si>
  <si>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</si>
  <si>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</si>
  <si>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</si>
  <si>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</si>
  <si>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</si>
  <si>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</si>
  <si>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</si>
  <si>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</si>
  <si>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</si>
  <si>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</si>
  <si>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</si>
  <si>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</si>
  <si>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</si>
  <si>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</si>
  <si>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</si>
  <si>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</si>
  <si>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</si>
  <si>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</si>
  <si>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</si>
  <si>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</si>
  <si>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</si>
  <si>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</si>
  <si>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</si>
  <si>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</si>
  <si>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</si>
  <si>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</si>
  <si>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</si>
  <si>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</si>
  <si>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</si>
  <si>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</si>
  <si>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</si>
  <si>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</si>
  <si>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</si>
  <si>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</si>
  <si>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</si>
  <si>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</si>
  <si>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</si>
  <si>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</si>
  <si>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</si>
  <si>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</si>
  <si>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</si>
  <si>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</si>
  <si>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</si>
  <si>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</si>
  <si>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</si>
  <si>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</si>
  <si>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</si>
  <si>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</si>
  <si>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</si>
  <si>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</si>
  <si>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</si>
  <si>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</si>
  <si>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</si>
  <si>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</si>
  <si>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</si>
  <si>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</si>
  <si>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</si>
  <si>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</si>
  <si>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</si>
  <si>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</si>
  <si>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</si>
  <si>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</si>
  <si>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</si>
  <si>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</si>
  <si>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</si>
  <si>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</si>
  <si>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</si>
  <si>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</si>
  <si>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</si>
  <si>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</si>
  <si>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</si>
  <si>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</si>
  <si>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</si>
  <si>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</si>
  <si>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</si>
  <si>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</si>
  <si>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</si>
  <si>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</si>
  <si>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</si>
  <si>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</si>
  <si>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</si>
  <si>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</si>
  <si>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</si>
  <si>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</si>
  <si>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</si>
  <si>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</si>
  <si>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</si>
  <si>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</si>
  <si>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</si>
  <si>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</si>
  <si>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</si>
  <si>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</si>
  <si>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</si>
  <si>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</si>
  <si>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</si>
  <si>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</si>
  <si>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</si>
  <si>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</si>
  <si>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</si>
  <si>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</si>
  <si>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</si>
  <si>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</si>
  <si>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</si>
  <si>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</si>
  <si>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</si>
  <si>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</si>
  <si>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</si>
  <si>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</si>
  <si>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</si>
  <si>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</si>
  <si>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</si>
  <si>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</si>
  <si>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</si>
  <si>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</si>
  <si>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</si>
  <si>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</si>
  <si>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</si>
  <si>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</si>
  <si>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</si>
  <si>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</si>
  <si>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</si>
  <si>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</si>
  <si>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</si>
  <si>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</si>
  <si>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</si>
  <si>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</si>
  <si>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</si>
  <si>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</si>
  <si>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</si>
  <si>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</si>
  <si>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</si>
  <si>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</si>
  <si>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</si>
  <si>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</si>
  <si>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</si>
  <si>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</si>
  <si>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</si>
  <si>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</si>
  <si>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</si>
  <si>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</si>
  <si>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</si>
  <si>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</si>
  <si>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</si>
  <si>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</si>
  <si>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</si>
  <si>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</si>
  <si>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</si>
  <si>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</si>
  <si>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</si>
  <si>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</si>
  <si>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</si>
  <si>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</si>
  <si>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</si>
  <si>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</si>
  <si>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</si>
  <si>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</si>
  <si>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</si>
  <si>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</si>
  <si>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</si>
  <si>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</si>
  <si>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</si>
  <si>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</si>
  <si>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</si>
  <si>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</si>
  <si>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</si>
  <si>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</si>
  <si>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</si>
  <si>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</si>
  <si>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</si>
  <si>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</si>
  <si>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</si>
  <si>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</si>
  <si>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</si>
  <si>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</si>
  <si>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</si>
  <si>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</si>
  <si>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</si>
  <si>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</si>
  <si>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</si>
  <si>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</si>
  <si>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</si>
  <si>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</si>
  <si>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</si>
  <si>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</si>
  <si>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</si>
  <si>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</si>
  <si>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</si>
  <si>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</si>
  <si>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</si>
  <si>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</si>
  <si>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</si>
  <si>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</si>
  <si>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</si>
  <si>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</si>
  <si>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</si>
  <si>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</si>
  <si>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</si>
  <si>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</si>
  <si>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</si>
  <si>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</si>
  <si>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</si>
  <si>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</si>
  <si>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</si>
  <si>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</si>
  <si>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</si>
  <si>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</si>
  <si>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</si>
  <si>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</si>
  <si>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</si>
  <si>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</si>
  <si>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</si>
  <si>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</si>
  <si>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</si>
  <si>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</si>
  <si>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</si>
  <si>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</si>
  <si>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</si>
  <si>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</si>
  <si>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</si>
  <si>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</si>
  <si>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</si>
  <si>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</si>
  <si>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</si>
  <si>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</si>
  <si>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</si>
  <si>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</si>
  <si>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</si>
  <si>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</si>
  <si>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</si>
  <si>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</si>
  <si>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</si>
  <si>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</si>
  <si>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</si>
  <si>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</si>
  <si>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</si>
  <si>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</si>
  <si>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</si>
  <si>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</si>
  <si>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</si>
  <si>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</si>
  <si>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</si>
  <si>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</si>
  <si>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</si>
  <si>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</si>
  <si>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</si>
  <si>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</si>
  <si>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</si>
  <si>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</si>
  <si>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</si>
  <si>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</si>
  <si>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</si>
  <si>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</si>
  <si>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</si>
  <si>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</si>
  <si>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</si>
  <si>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</si>
  <si>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</si>
  <si>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</si>
  <si>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</si>
  <si>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</si>
  <si>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</si>
  <si>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</si>
  <si>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</si>
  <si>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</si>
  <si>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</si>
  <si>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</si>
  <si>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</si>
  <si>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</si>
  <si>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</si>
  <si>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</si>
  <si>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</si>
  <si>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</si>
  <si>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</si>
  <si>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</si>
  <si>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</si>
  <si>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</si>
  <si>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</si>
  <si>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</si>
  <si>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</si>
  <si>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</si>
  <si>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</si>
  <si>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</si>
  <si>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</si>
  <si>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</si>
  <si>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</si>
  <si>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</si>
  <si>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</si>
  <si>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</si>
  <si>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</si>
  <si>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</si>
  <si>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</si>
  <si>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</si>
  <si>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</si>
  <si>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</si>
  <si>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</si>
  <si>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</si>
  <si>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</si>
  <si>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</si>
  <si>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</si>
  <si>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</si>
  <si>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</si>
  <si>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</si>
  <si>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</si>
  <si>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</si>
  <si>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</si>
  <si>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</si>
  <si>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</si>
  <si>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</si>
  <si>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</si>
  <si>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</si>
  <si>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</si>
  <si>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</si>
  <si>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</si>
  <si>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</si>
  <si>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</si>
  <si>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</si>
  <si>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</si>
  <si>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</si>
  <si>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</si>
  <si>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</si>
  <si>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</si>
  <si>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</si>
  <si>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</si>
  <si>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</si>
  <si>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</si>
  <si>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</si>
  <si>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</si>
  <si>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</si>
  <si>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</si>
  <si>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</si>
  <si>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</si>
  <si>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</si>
  <si>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</si>
  <si>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</si>
  <si>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</si>
  <si>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</si>
  <si>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</si>
  <si>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</si>
  <si>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</si>
  <si>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</si>
  <si>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</si>
  <si>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</si>
  <si>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</si>
  <si>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</si>
  <si>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</si>
  <si>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</si>
  <si>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</si>
  <si>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</si>
  <si>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</si>
  <si>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</si>
  <si>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</si>
  <si>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</si>
  <si>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</si>
  <si>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</si>
  <si>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</si>
  <si>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</si>
  <si>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</si>
  <si>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</si>
  <si>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</si>
  <si>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</si>
  <si>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</si>
  <si>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</si>
  <si>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</si>
  <si>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</si>
  <si>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</si>
  <si>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</si>
  <si>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</si>
  <si>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</si>
  <si>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</si>
  <si>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</si>
  <si>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</si>
  <si>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</si>
  <si>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</si>
  <si>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</si>
  <si>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</si>
  <si>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</si>
  <si>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</si>
  <si>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</si>
  <si>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</si>
  <si>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</si>
  <si>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</si>
  <si>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</si>
  <si>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</si>
  <si>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</si>
  <si>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</si>
  <si>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</si>
  <si>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</si>
  <si>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</si>
  <si>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</si>
  <si>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</si>
  <si>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</si>
  <si>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</si>
  <si>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</si>
  <si>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</si>
  <si>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</si>
  <si>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</si>
  <si>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</si>
  <si>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</si>
  <si>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</si>
  <si>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</si>
  <si>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</si>
  <si>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</si>
  <si>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</si>
  <si>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</si>
  <si>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</si>
  <si>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</si>
  <si>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</si>
  <si>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</si>
  <si>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</si>
  <si>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</si>
  <si>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</si>
  <si>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</si>
  <si>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</si>
  <si>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</si>
  <si>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</si>
  <si>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</si>
  <si>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</si>
  <si>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</si>
  <si>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</si>
  <si>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</si>
  <si>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</si>
  <si>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</si>
  <si>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</si>
  <si>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</si>
  <si>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</si>
  <si>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</si>
  <si>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</si>
  <si>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</si>
  <si>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</si>
  <si>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</si>
  <si>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</si>
  <si>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</si>
  <si>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</si>
  <si>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</si>
  <si>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</si>
  <si>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</si>
  <si>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</si>
  <si>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</si>
  <si>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</si>
  <si>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</si>
  <si>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</si>
  <si>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</si>
  <si>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</si>
  <si>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</si>
  <si>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</si>
  <si>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</si>
  <si>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</si>
  <si>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</si>
  <si>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</si>
  <si>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</si>
  <si>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</si>
  <si>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</si>
  <si>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</si>
  <si>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</si>
  <si>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</si>
  <si>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</si>
  <si>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</si>
  <si>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</si>
  <si>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</si>
  <si>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</si>
  <si>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</si>
  <si>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</si>
  <si>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</si>
  <si>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</si>
  <si>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</si>
  <si>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</si>
  <si>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</si>
  <si>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</si>
  <si>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</si>
  <si>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</si>
  <si>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</si>
  <si>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</si>
  <si>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</si>
  <si>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</si>
  <si>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</si>
  <si>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</si>
  <si>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</si>
  <si>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</si>
  <si>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</si>
  <si>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</si>
  <si>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</si>
  <si>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</si>
  <si>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</si>
  <si>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</si>
  <si>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</si>
  <si>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</si>
  <si>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</si>
  <si>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</si>
  <si>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</si>
  <si>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</si>
  <si>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</si>
  <si>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</si>
  <si>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</si>
  <si>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</si>
  <si>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</si>
  <si>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</si>
  <si>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</si>
  <si>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</si>
  <si>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</si>
  <si>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</si>
  <si>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</si>
  <si>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</si>
  <si>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</si>
  <si>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</si>
  <si>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</si>
  <si>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</si>
  <si>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</si>
  <si>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</si>
  <si>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</si>
  <si>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</si>
  <si>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</si>
  <si>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</si>
  <si>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</si>
  <si>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</si>
  <si>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</si>
  <si>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</si>
  <si>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</si>
  <si>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</si>
  <si>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</si>
  <si>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</si>
  <si>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</si>
  <si>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</si>
  <si>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</si>
  <si>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</si>
  <si>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</si>
  <si>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</si>
  <si>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</si>
  <si>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</si>
  <si>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</si>
  <si>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</si>
  <si>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</si>
  <si>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</si>
  <si>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</si>
  <si>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</si>
  <si>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</si>
  <si>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</si>
  <si>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</si>
  <si>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</si>
  <si>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</si>
  <si>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</si>
  <si>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</si>
  <si>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</si>
  <si>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</si>
  <si>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</si>
  <si>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</si>
  <si>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</si>
  <si>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</si>
  <si>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</si>
  <si>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</si>
  <si>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</si>
  <si>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</si>
  <si>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</si>
  <si>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</si>
  <si>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</si>
  <si>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</si>
  <si>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</si>
  <si>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</si>
  <si>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</si>
  <si>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</si>
  <si>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</si>
  <si>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</si>
  <si>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</si>
  <si>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</si>
  <si>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</si>
  <si>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</si>
  <si>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</si>
  <si>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</si>
  <si>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</si>
  <si>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</si>
  <si>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</si>
  <si>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</si>
  <si>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</si>
  <si>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</si>
  <si>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</si>
  <si>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</si>
  <si>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</si>
  <si>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</si>
  <si>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</si>
  <si>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</si>
  <si>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</si>
  <si>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</si>
  <si>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</si>
  <si>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</si>
  <si>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</si>
  <si>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</si>
  <si>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</si>
  <si>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</si>
  <si>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</si>
  <si>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</si>
  <si>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</si>
  <si>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</si>
  <si>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</si>
  <si>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</si>
  <si>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</si>
  <si>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</si>
  <si>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</si>
  <si>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</si>
  <si>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</si>
  <si>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</si>
  <si>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</si>
  <si>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</si>
  <si>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</si>
  <si>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</si>
  <si>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</si>
  <si>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</si>
  <si>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</si>
  <si>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</si>
  <si>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</si>
  <si>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</si>
  <si>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</si>
  <si>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</si>
  <si>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</si>
  <si>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</si>
  <si>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</si>
  <si>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</si>
  <si>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</si>
  <si>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</si>
  <si>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</si>
  <si>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</si>
  <si>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</si>
  <si>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</si>
  <si>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</si>
  <si>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</si>
  <si>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</si>
  <si>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</si>
  <si>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</si>
  <si>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</si>
  <si>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</si>
  <si>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</si>
  <si>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</si>
  <si>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</si>
  <si>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</si>
  <si>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</si>
  <si>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</si>
  <si>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</si>
  <si>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</si>
  <si>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</si>
  <si>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</si>
  <si>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</si>
  <si>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</si>
  <si>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</si>
  <si>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</si>
  <si>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</si>
  <si>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</si>
  <si>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</si>
  <si>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</si>
  <si>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</si>
  <si>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</si>
  <si>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</si>
  <si>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</si>
  <si>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</si>
  <si>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</si>
  <si>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</si>
  <si>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</si>
  <si>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</si>
  <si>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</si>
  <si>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</si>
  <si>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</si>
  <si>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</si>
  <si>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</si>
  <si>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</si>
  <si>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</si>
  <si>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</si>
  <si>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</si>
  <si>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</si>
  <si>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</si>
  <si>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</si>
  <si>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</si>
  <si>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</si>
  <si>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</si>
  <si>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</si>
  <si>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</si>
  <si>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</si>
  <si>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</si>
  <si>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</si>
  <si>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</si>
  <si>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</si>
  <si>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</si>
  <si>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</si>
  <si>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</si>
  <si>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</si>
  <si>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</si>
  <si>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</si>
  <si>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</si>
  <si>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</si>
  <si>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</si>
  <si>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</si>
  <si>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</si>
  <si>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</si>
  <si>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</si>
  <si>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</si>
  <si>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</si>
  <si>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</si>
  <si>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</si>
  <si>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</si>
  <si>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</si>
  <si>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</si>
  <si>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</si>
  <si>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</si>
  <si>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</si>
  <si>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</si>
  <si>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</si>
  <si>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</si>
  <si>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</si>
  <si>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</si>
  <si>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</si>
  <si>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</si>
  <si>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</si>
  <si>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</si>
  <si>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</si>
  <si>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</si>
  <si>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</si>
  <si>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</si>
  <si>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</si>
  <si>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</si>
  <si>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</si>
  <si>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</si>
  <si>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</si>
  <si>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</si>
  <si>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</si>
  <si>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</si>
  <si>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</si>
  <si>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</si>
  <si>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</si>
  <si>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</si>
  <si>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</si>
  <si>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</si>
  <si>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</si>
  <si>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</si>
  <si>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</si>
  <si>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</si>
  <si>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</si>
  <si>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</si>
  <si>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</si>
  <si>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</si>
  <si>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</si>
  <si>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</si>
  <si>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</si>
  <si>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</si>
  <si>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</si>
  <si>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</si>
  <si>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</si>
  <si>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</si>
  <si>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</si>
  <si>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</si>
  <si>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</si>
  <si>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</si>
  <si>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</si>
  <si>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</si>
  <si>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</si>
  <si>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</si>
  <si>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</si>
  <si>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</si>
  <si>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</si>
  <si>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</si>
  <si>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</si>
  <si>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</si>
  <si>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</si>
  <si>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</si>
  <si>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</si>
  <si>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</si>
  <si>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</si>
  <si>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</si>
  <si>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</si>
  <si>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</si>
  <si>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</si>
  <si>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</si>
  <si>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</si>
  <si>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</si>
  <si>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</si>
  <si>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</si>
  <si>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</si>
  <si>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</si>
  <si>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</si>
  <si>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</si>
  <si>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</si>
  <si>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</si>
  <si>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</si>
  <si>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</si>
  <si>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</si>
  <si>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</si>
  <si>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</si>
  <si>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</si>
  <si>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</si>
  <si>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</si>
  <si>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</si>
  <si>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</si>
  <si>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</si>
  <si>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</si>
  <si>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</si>
  <si>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</si>
  <si>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</si>
  <si>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</si>
  <si>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</si>
  <si>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</si>
  <si>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</si>
  <si>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</si>
  <si>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</si>
  <si>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</si>
  <si>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</si>
  <si>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</si>
  <si>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</si>
  <si>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</si>
  <si>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</si>
  <si>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</si>
  <si>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</si>
  <si>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</si>
  <si>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</si>
  <si>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</si>
  <si>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</si>
  <si>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</si>
  <si>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</si>
  <si>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</si>
  <si>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</si>
  <si>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</si>
  <si>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</si>
  <si>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</si>
  <si>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</si>
  <si>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</si>
  <si>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</si>
  <si>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</si>
  <si>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</si>
  <si>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</si>
  <si>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</si>
  <si>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</si>
  <si>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</si>
  <si>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</si>
  <si>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</si>
  <si>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</si>
  <si>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</si>
  <si>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</si>
  <si>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</si>
  <si>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</si>
  <si>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</si>
  <si>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</si>
  <si>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</si>
  <si>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</si>
  <si>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</si>
  <si>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</si>
  <si>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</si>
  <si>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</si>
  <si>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</si>
  <si>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</si>
  <si>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</si>
  <si>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</si>
  <si>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</si>
  <si>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</si>
  <si>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</si>
  <si>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</si>
  <si>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</si>
  <si>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</si>
  <si>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</si>
  <si>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</si>
  <si>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</si>
  <si>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</si>
  <si>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</si>
  <si>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</si>
  <si>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</si>
  <si>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</si>
  <si>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</si>
  <si>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</si>
  <si>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</si>
  <si>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</si>
  <si>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</si>
  <si>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</si>
  <si>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</si>
  <si>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</si>
  <si>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</si>
  <si>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</si>
  <si>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</si>
  <si>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</si>
  <si>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</si>
  <si>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</si>
  <si>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</si>
  <si>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</si>
  <si>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</si>
  <si>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</si>
  <si>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</si>
  <si>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</si>
  <si>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</si>
  <si>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</si>
  <si>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</si>
  <si>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</si>
  <si>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</si>
  <si>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</si>
  <si>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</si>
  <si>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</si>
  <si>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</si>
  <si>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</si>
  <si>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</si>
  <si>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</si>
  <si>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</si>
  <si>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</si>
  <si>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</si>
  <si>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</si>
  <si>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</si>
  <si>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</si>
  <si>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</si>
  <si>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</si>
  <si>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</si>
  <si>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</si>
  <si>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</si>
  <si>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</si>
  <si>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</si>
  <si>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</si>
  <si>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</si>
  <si>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</si>
  <si>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</si>
  <si>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</si>
  <si>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</si>
  <si>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</si>
  <si>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</si>
  <si>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</si>
  <si>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</si>
  <si>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</si>
  <si>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</si>
  <si>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</si>
  <si>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</si>
  <si>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</si>
  <si>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</si>
  <si>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</si>
  <si>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</si>
  <si>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</si>
  <si>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</si>
  <si>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</si>
  <si>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</si>
  <si>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</si>
  <si>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</si>
  <si>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</si>
  <si>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</si>
  <si>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</si>
  <si>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</si>
  <si>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</si>
  <si>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</si>
  <si>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</si>
  <si>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</si>
  <si>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</si>
  <si>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</si>
  <si>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</si>
  <si>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</si>
  <si>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</si>
  <si>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</si>
  <si>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</si>
  <si>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</si>
  <si>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</si>
  <si>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</si>
  <si>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</si>
  <si>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</si>
  <si>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</si>
  <si>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</si>
  <si>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</si>
  <si>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</si>
  <si>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</si>
  <si>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</si>
  <si>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</si>
  <si>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</si>
  <si>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</si>
  <si>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</si>
  <si>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</si>
  <si>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</si>
  <si>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</si>
  <si>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</si>
  <si>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</si>
  <si>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</si>
  <si>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</si>
  <si>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</si>
  <si>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</si>
  <si>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</si>
  <si>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</si>
  <si>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</si>
  <si>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</si>
  <si>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</si>
  <si>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</si>
  <si>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</si>
  <si>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</si>
  <si>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</si>
  <si>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</si>
  <si>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</si>
  <si>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</si>
  <si>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</si>
  <si>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</si>
  <si>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</si>
  <si>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</si>
  <si>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</si>
  <si>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</si>
  <si>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</si>
  <si>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</si>
  <si>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</si>
  <si>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</si>
  <si>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</si>
  <si>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</si>
  <si>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</si>
  <si>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</si>
  <si>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</si>
  <si>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</si>
  <si>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</si>
  <si>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</si>
  <si>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</si>
  <si>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</si>
  <si>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</si>
  <si>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</si>
  <si>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</si>
  <si>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</si>
  <si>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</si>
  <si>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</si>
  <si>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</si>
  <si>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</si>
  <si>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</si>
  <si>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</si>
  <si>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</si>
  <si>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</si>
  <si>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</si>
  <si>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</si>
  <si>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</si>
  <si>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</si>
  <si>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</si>
  <si>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</si>
  <si>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</si>
  <si>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</si>
  <si>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</si>
  <si>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</si>
  <si>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</si>
  <si>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</si>
  <si>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</si>
  <si>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</si>
  <si>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</si>
  <si>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</si>
  <si>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</si>
  <si>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</si>
  <si>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</si>
  <si>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</si>
  <si>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</si>
  <si>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</si>
  <si>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</si>
  <si>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</si>
  <si>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</si>
  <si>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</si>
  <si>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</si>
  <si>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</si>
  <si>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</si>
  <si>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</si>
  <si>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</si>
  <si>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</si>
  <si>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</si>
  <si>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</si>
  <si>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</si>
  <si>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</si>
  <si>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</si>
  <si>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</si>
  <si>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</si>
  <si>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</si>
  <si>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</si>
  <si>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</si>
  <si>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</si>
  <si>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</si>
  <si>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</si>
  <si>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</si>
  <si>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</si>
  <si>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</si>
  <si>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</si>
  <si>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</si>
  <si>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</si>
  <si>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</si>
  <si>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</si>
  <si>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</si>
  <si>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</si>
  <si>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</si>
  <si>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</si>
  <si>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</si>
  <si>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</si>
  <si>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</si>
  <si>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</si>
  <si>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</si>
  <si>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</si>
  <si>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</si>
  <si>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</si>
  <si>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</si>
  <si>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</si>
  <si>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</si>
  <si>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</si>
  <si>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</si>
  <si>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</si>
  <si>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</si>
  <si>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</si>
  <si>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</si>
  <si>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</si>
  <si>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</si>
  <si>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</si>
  <si>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</si>
  <si>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</si>
  <si>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</si>
  <si>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</si>
  <si>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</si>
  <si>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</si>
  <si>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</si>
  <si>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</si>
  <si>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</si>
  <si>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</si>
  <si>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</si>
  <si>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</si>
  <si>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</si>
  <si>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</si>
  <si>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</si>
  <si>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</si>
  <si>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</si>
  <si>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</si>
  <si>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</si>
  <si>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</si>
  <si>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</si>
  <si>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</si>
  <si>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</si>
  <si>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</si>
  <si>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</si>
  <si>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</si>
  <si>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</si>
  <si>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</si>
  <si>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</si>
  <si>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</si>
  <si>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</si>
  <si>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</si>
  <si>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</si>
  <si>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</si>
  <si>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</si>
  <si>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</si>
  <si>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</si>
  <si>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</si>
  <si>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</si>
  <si>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</si>
  <si>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</si>
  <si>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</si>
  <si>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</si>
  <si>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</si>
  <si>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</si>
  <si>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</si>
  <si>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</si>
  <si>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</si>
  <si>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</si>
  <si>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</si>
  <si>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</si>
  <si>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</si>
  <si>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</si>
  <si>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</si>
  <si>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</si>
  <si>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</si>
  <si>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</si>
  <si>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</si>
  <si>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</si>
  <si>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</si>
  <si>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</si>
  <si>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</si>
  <si>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</si>
  <si>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</si>
  <si>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</si>
  <si>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</si>
  <si>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</si>
  <si>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</si>
  <si>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</si>
  <si>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</si>
  <si>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</si>
  <si>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</si>
  <si>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</si>
  <si>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</si>
  <si>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</si>
  <si>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</si>
  <si>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</si>
  <si>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</si>
  <si>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</si>
  <si>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</si>
  <si>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</si>
  <si>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</si>
  <si>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</si>
  <si>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</si>
  <si>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</si>
  <si>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</si>
  <si>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</si>
  <si>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</si>
  <si>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</si>
  <si>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</si>
  <si>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</si>
  <si>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</si>
  <si>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</si>
  <si>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</si>
  <si>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</si>
  <si>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</si>
  <si>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</si>
  <si>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</si>
  <si>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</si>
  <si>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</si>
  <si>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</si>
  <si>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</si>
  <si>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</si>
  <si>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</si>
  <si>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</si>
  <si>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</si>
  <si>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</si>
  <si>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</si>
  <si>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</si>
  <si>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</si>
  <si>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</si>
  <si>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</si>
  <si>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</si>
  <si>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</si>
  <si>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</si>
  <si>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</si>
  <si>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</si>
  <si>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</si>
  <si>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</si>
  <si>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</si>
  <si>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</si>
  <si>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</si>
  <si>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</si>
  <si>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</si>
  <si>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</si>
  <si>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</si>
  <si>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</si>
  <si>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</si>
  <si>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</si>
  <si>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</si>
  <si>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</si>
  <si>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</si>
  <si>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</si>
  <si>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</si>
  <si>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</si>
  <si>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</si>
  <si>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</si>
  <si>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</si>
  <si>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</si>
  <si>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</si>
  <si>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</si>
  <si>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</si>
  <si>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</si>
  <si>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</si>
  <si>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</si>
  <si>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</si>
  <si>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</si>
  <si>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</si>
  <si>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</si>
  <si>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</si>
  <si>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</si>
  <si>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</si>
  <si>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</si>
  <si>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</si>
  <si>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</si>
  <si>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</si>
  <si>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</si>
  <si>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</si>
  <si>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</si>
  <si>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</si>
  <si>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</si>
  <si>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</si>
  <si>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</si>
  <si>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</si>
  <si>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</si>
  <si>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</si>
  <si>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</si>
  <si>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</si>
  <si>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</si>
  <si>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</si>
  <si>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</si>
  <si>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</si>
  <si>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</si>
  <si>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</si>
  <si>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</si>
  <si>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</si>
  <si>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</si>
  <si>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</si>
  <si>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</si>
  <si>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</si>
  <si>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</si>
  <si>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</si>
  <si>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</si>
  <si>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</si>
  <si>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</si>
  <si>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</si>
  <si>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</si>
  <si>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</si>
  <si>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</si>
  <si>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</si>
  <si>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</si>
  <si>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</si>
  <si>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</si>
  <si>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</si>
  <si>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</si>
  <si>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</si>
  <si>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</si>
  <si>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</si>
  <si>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</si>
  <si>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</si>
  <si>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</si>
  <si>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</si>
  <si>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</si>
  <si>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</si>
  <si>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</si>
  <si>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</si>
  <si>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</si>
  <si>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</si>
  <si>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</si>
  <si>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</si>
  <si>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</si>
  <si>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</si>
  <si>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</si>
  <si>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</si>
  <si>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</si>
  <si>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</si>
  <si>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</si>
  <si>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</si>
  <si>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</si>
  <si>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</si>
  <si>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</si>
  <si>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</si>
  <si>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</si>
  <si>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</si>
  <si>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</si>
  <si>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</si>
  <si>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</si>
  <si>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</si>
  <si>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</si>
  <si>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</si>
  <si>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</si>
  <si>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</si>
  <si>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</si>
  <si>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</si>
  <si>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</si>
  <si>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</si>
  <si>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</si>
  <si>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</si>
  <si>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</si>
  <si>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</si>
  <si>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</si>
  <si>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</si>
  <si>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</si>
  <si>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</si>
  <si>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</si>
  <si>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</si>
  <si>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</si>
  <si>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</si>
  <si>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</si>
  <si>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</si>
  <si>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</si>
  <si>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</si>
  <si>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</si>
  <si>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</si>
  <si>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</si>
  <si>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</si>
  <si>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</si>
  <si>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</si>
  <si>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</si>
  <si>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</si>
  <si>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</si>
  <si>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</si>
  <si>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</si>
  <si>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</si>
  <si>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</si>
  <si>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</si>
  <si>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</si>
  <si>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</si>
  <si>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</si>
  <si>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</si>
  <si>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</si>
  <si>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</si>
  <si>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</si>
  <si>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</si>
  <si>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</si>
  <si>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</si>
  <si>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</si>
  <si>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</si>
  <si>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</si>
  <si>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</si>
  <si>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</si>
  <si>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</si>
  <si>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</si>
  <si>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</si>
  <si>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</si>
  <si>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</si>
  <si>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</si>
  <si>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</si>
  <si>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</si>
  <si>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</si>
  <si>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</si>
  <si>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</si>
  <si>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</si>
  <si>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</si>
  <si>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</si>
  <si>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</si>
  <si>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</si>
  <si>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</si>
  <si>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</si>
  <si>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</si>
  <si>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</si>
  <si>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</si>
  <si>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</si>
  <si>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</si>
  <si>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</si>
  <si>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</si>
  <si>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</si>
  <si>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</si>
  <si>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</si>
  <si>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</si>
  <si>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</si>
  <si>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</si>
  <si>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</si>
  <si>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</si>
  <si>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</si>
  <si>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</si>
  <si>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</si>
  <si>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</si>
  <si>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</si>
  <si>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</si>
  <si>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</si>
  <si>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</si>
  <si>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</si>
  <si>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</si>
  <si>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</si>
  <si>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</si>
  <si>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</si>
  <si>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</si>
  <si>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</si>
  <si>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</si>
  <si>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</si>
  <si>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</si>
  <si>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</si>
  <si>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</si>
  <si>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</si>
  <si>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</si>
  <si>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</si>
  <si>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</si>
  <si>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</si>
  <si>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</si>
  <si>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</si>
  <si>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</si>
  <si>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</si>
  <si>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</si>
  <si>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</si>
  <si>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</si>
  <si>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</si>
  <si>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</si>
  <si>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</si>
  <si>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</si>
  <si>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</si>
  <si>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</si>
  <si>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</si>
  <si>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</si>
  <si>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</si>
  <si>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</si>
  <si>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</si>
  <si>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</si>
  <si>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</si>
  <si>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</si>
  <si>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</si>
  <si>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</si>
  <si>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</si>
  <si>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</si>
  <si>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</si>
  <si>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</si>
  <si>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</si>
  <si>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</si>
  <si>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</si>
  <si>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</si>
  <si>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</si>
  <si>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</si>
  <si>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</si>
  <si>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</si>
  <si>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</si>
  <si>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</si>
  <si>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</si>
  <si>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</si>
  <si>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</si>
  <si>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</si>
  <si>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</si>
  <si>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</si>
  <si>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</si>
  <si>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</si>
  <si>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</si>
  <si>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</si>
  <si>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</si>
  <si>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</si>
  <si>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</si>
  <si>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</si>
  <si>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</si>
  <si>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</si>
  <si>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</si>
  <si>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</si>
  <si>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</si>
  <si>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</si>
  <si>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</si>
  <si>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</si>
  <si>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</si>
  <si>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</si>
  <si>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</si>
  <si>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</si>
  <si>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</si>
  <si>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</si>
  <si>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</si>
  <si>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</si>
  <si>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</si>
  <si>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</si>
  <si>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</si>
  <si>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</si>
  <si>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</si>
  <si>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</si>
  <si>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</si>
  <si>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</si>
  <si>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</si>
  <si>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</si>
  <si>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</si>
  <si>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</si>
  <si>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</si>
  <si>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</si>
  <si>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</si>
  <si>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</si>
  <si>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</si>
  <si>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</si>
  <si>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</si>
  <si>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</si>
  <si>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</si>
  <si>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</si>
  <si>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</si>
  <si>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</si>
  <si>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</si>
  <si>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</si>
  <si>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</si>
  <si>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</si>
  <si>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</si>
  <si>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</si>
  <si>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</si>
  <si>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</si>
  <si>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</si>
  <si>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</si>
  <si>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</si>
  <si>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</si>
  <si>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</si>
  <si>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</si>
  <si>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</si>
  <si>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</si>
  <si>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</si>
  <si>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</si>
  <si>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</si>
  <si>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</si>
  <si>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</si>
  <si>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</si>
  <si>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</si>
  <si>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</si>
  <si>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</si>
  <si>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</si>
  <si>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</si>
  <si>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</si>
  <si>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</si>
  <si>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</si>
  <si>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</si>
  <si>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</si>
  <si>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</si>
  <si>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</si>
  <si>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</si>
  <si>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</si>
  <si>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</si>
  <si>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</si>
  <si>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</si>
  <si>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</si>
  <si>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</si>
  <si>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</si>
  <si>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</si>
  <si>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</si>
  <si>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</si>
  <si>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</si>
  <si>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</si>
  <si>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</si>
  <si>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</si>
  <si>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</si>
  <si>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</si>
  <si>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</si>
  <si>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</si>
  <si>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</si>
  <si>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</si>
  <si>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</si>
  <si>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</si>
  <si>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</si>
  <si>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</si>
  <si>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</si>
  <si>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</si>
  <si>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</si>
  <si>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</si>
  <si>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</si>
  <si>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</si>
  <si>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</si>
  <si>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</si>
  <si>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</si>
  <si>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</si>
  <si>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</si>
  <si>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</si>
  <si>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</si>
  <si>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</si>
  <si>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</si>
  <si>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</si>
  <si>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</si>
  <si>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</si>
  <si>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</si>
  <si>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</si>
  <si>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</si>
  <si>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</si>
  <si>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</si>
  <si>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</si>
  <si>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</si>
  <si>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</si>
  <si>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</si>
  <si>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</si>
  <si>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</si>
  <si>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</si>
  <si>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</si>
  <si>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</si>
  <si>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</si>
  <si>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</si>
  <si>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</si>
  <si>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</si>
  <si>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</si>
  <si>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</si>
  <si>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</si>
  <si>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</si>
  <si>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</si>
  <si>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</si>
  <si>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</si>
  <si>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</si>
  <si>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</si>
  <si>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</si>
  <si>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</si>
  <si>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</si>
  <si>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</si>
  <si>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</si>
  <si>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</si>
  <si>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</si>
  <si>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</si>
  <si>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</si>
  <si>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</si>
  <si>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</si>
  <si>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</si>
  <si>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</si>
  <si>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</si>
  <si>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</si>
  <si>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</si>
  <si>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</si>
  <si>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</si>
  <si>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</si>
  <si>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</si>
  <si>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</si>
  <si>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</si>
  <si>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</si>
  <si>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</si>
  <si>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</si>
  <si>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</si>
  <si>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</si>
  <si>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</si>
  <si>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</si>
  <si>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</si>
  <si>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</si>
  <si>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</si>
  <si>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</si>
  <si>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</si>
  <si>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</si>
  <si>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</si>
  <si>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</si>
  <si>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</si>
  <si>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</si>
  <si>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</si>
  <si>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</si>
  <si>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</si>
  <si>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</si>
  <si>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</si>
  <si>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</si>
  <si>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</si>
  <si>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</si>
  <si>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</si>
  <si>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</si>
  <si>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</si>
  <si>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</si>
  <si>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</si>
  <si>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</si>
  <si>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</si>
  <si>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</si>
  <si>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</si>
  <si>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</si>
  <si>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</si>
  <si>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</si>
  <si>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</si>
  <si>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</si>
  <si>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</si>
  <si>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</si>
  <si>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</si>
  <si>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</si>
  <si>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</si>
  <si>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</si>
  <si>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</si>
  <si>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</si>
  <si>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</si>
  <si>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</si>
  <si>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</si>
  <si>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</si>
  <si>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</si>
  <si>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</si>
  <si>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</si>
  <si>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</si>
  <si>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</si>
  <si>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</si>
  <si>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</si>
  <si>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</si>
  <si>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</si>
  <si>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</si>
  <si>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</si>
  <si>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</si>
  <si>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</si>
  <si>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</si>
  <si>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</si>
  <si>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</si>
  <si>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</si>
  <si>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</si>
  <si>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</si>
  <si>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</si>
  <si>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</si>
  <si>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</si>
  <si>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</si>
  <si>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</si>
  <si>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</si>
  <si>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</si>
  <si>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</si>
  <si>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</si>
  <si>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</si>
  <si>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</si>
  <si>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</si>
  <si>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</si>
  <si>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</si>
  <si>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</si>
  <si>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</si>
  <si>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</si>
  <si>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</si>
  <si>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</si>
  <si>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</si>
  <si>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</si>
  <si>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</si>
  <si>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</si>
  <si>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</si>
  <si>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</si>
  <si>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</si>
  <si>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</si>
  <si>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</si>
  <si>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</si>
  <si>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</si>
  <si>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</si>
  <si>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</si>
  <si>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</si>
  <si>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</si>
  <si>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</si>
  <si>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</si>
  <si>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</si>
  <si>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</si>
  <si>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</si>
  <si>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</si>
  <si>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</si>
  <si>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</si>
  <si>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</si>
  <si>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</si>
  <si>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</si>
  <si>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</si>
  <si>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</si>
  <si>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</si>
  <si>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</si>
  <si>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</si>
  <si>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</si>
  <si>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</si>
  <si>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</si>
  <si>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</si>
  <si>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</si>
  <si>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</si>
  <si>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</si>
  <si>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</si>
  <si>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</si>
  <si>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</si>
  <si>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</si>
  <si>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</si>
  <si>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</si>
  <si>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</si>
  <si>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</si>
  <si>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</si>
  <si>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</si>
  <si>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</si>
  <si>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</si>
  <si>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</si>
  <si>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</si>
  <si>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</si>
  <si>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</si>
  <si>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</si>
  <si>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</si>
  <si>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</si>
  <si>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</si>
  <si>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</si>
  <si>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</si>
  <si>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</si>
  <si>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</si>
  <si>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</si>
  <si>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</si>
  <si>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</si>
  <si>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</si>
  <si>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</si>
  <si>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</si>
  <si>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</si>
  <si>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</si>
  <si>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</si>
  <si>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</si>
  <si>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</si>
  <si>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</si>
  <si>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</si>
  <si>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</si>
  <si>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</si>
  <si>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</si>
  <si>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</si>
  <si>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</si>
  <si>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</si>
  <si>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</si>
  <si>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</si>
  <si>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</si>
  <si>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</si>
  <si>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</si>
  <si>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</si>
  <si>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</si>
  <si>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</si>
  <si>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</si>
  <si>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</si>
  <si>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</si>
  <si>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</si>
  <si>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</si>
  <si>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</si>
  <si>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</si>
  <si>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</si>
  <si>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</si>
  <si>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</si>
  <si>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</si>
  <si>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</si>
  <si>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</si>
  <si>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</si>
  <si>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</si>
  <si>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</si>
  <si>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</si>
  <si>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</si>
  <si>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</si>
  <si>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</si>
  <si>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</si>
  <si>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</si>
  <si>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</si>
  <si>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</si>
  <si>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</si>
  <si>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</si>
  <si>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</si>
  <si>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</si>
  <si>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</si>
  <si>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</si>
  <si>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</si>
  <si>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</si>
  <si>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</si>
  <si>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</si>
  <si>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</si>
  <si>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</si>
  <si>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</si>
  <si>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</si>
  <si>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</si>
  <si>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</si>
  <si>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</si>
  <si>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</si>
  <si>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</si>
  <si>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</si>
  <si>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</si>
  <si>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</si>
  <si>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</si>
  <si>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</si>
  <si>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</si>
  <si>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</si>
  <si>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</si>
  <si>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</si>
  <si>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</si>
  <si>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</si>
  <si>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</si>
  <si>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</si>
  <si>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</si>
  <si>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</si>
  <si>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</si>
  <si>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</si>
  <si>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</si>
  <si>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</si>
  <si>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</si>
  <si>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</si>
  <si>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</si>
  <si>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</si>
  <si>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</si>
  <si>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</si>
  <si>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</si>
  <si>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</si>
  <si>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</si>
  <si>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</si>
  <si>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</si>
  <si>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</si>
  <si>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</si>
  <si>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</si>
  <si>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</si>
  <si>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</si>
  <si>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</si>
  <si>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</si>
  <si>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</si>
  <si>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</si>
  <si>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</si>
  <si>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</si>
  <si>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</si>
  <si>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</si>
  <si>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</si>
  <si>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</si>
  <si>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</si>
  <si>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</si>
  <si>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</si>
  <si>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</si>
  <si>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</si>
  <si>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</si>
  <si>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</si>
  <si>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</si>
  <si>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</si>
  <si>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</si>
  <si>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</si>
  <si>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</si>
  <si>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</si>
  <si>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</si>
  <si>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</si>
  <si>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</si>
  <si>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</si>
  <si>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</si>
  <si>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</si>
  <si>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</si>
  <si>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</si>
  <si>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</si>
  <si>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</si>
  <si>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</si>
  <si>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</si>
  <si>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</si>
  <si>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</si>
  <si>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</si>
  <si>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</si>
  <si>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</si>
  <si>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</si>
  <si>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</si>
  <si>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</si>
  <si>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</si>
  <si>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</si>
  <si>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</si>
  <si>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</si>
  <si>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</si>
  <si>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</si>
  <si>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</si>
  <si>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</si>
  <si>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</si>
  <si>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</si>
  <si>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</si>
  <si>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</si>
  <si>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</si>
  <si>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</si>
  <si>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</si>
  <si>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</si>
  <si>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</si>
  <si>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</si>
  <si>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</si>
  <si>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</si>
  <si>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</si>
  <si>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</si>
  <si>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</si>
  <si>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</si>
  <si>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</si>
  <si>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</si>
  <si>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</si>
  <si>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</si>
  <si>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</si>
  <si>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</si>
  <si>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</si>
  <si>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</si>
  <si>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</si>
  <si>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</si>
  <si>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</si>
  <si>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</si>
  <si>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</si>
  <si>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</si>
  <si>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</si>
  <si>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</si>
  <si>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</si>
  <si>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</si>
  <si>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</si>
  <si>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</si>
  <si>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</si>
  <si>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</si>
  <si>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</si>
  <si>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</si>
  <si>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</si>
  <si>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</si>
  <si>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</si>
  <si>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</si>
  <si>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</si>
  <si>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</si>
  <si>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</si>
  <si>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</si>
  <si>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</si>
  <si>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</si>
  <si>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</si>
  <si>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</si>
  <si>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</si>
  <si>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</si>
  <si>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</si>
  <si>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</si>
  <si>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</si>
  <si>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</si>
  <si>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</si>
  <si>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</si>
  <si>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</si>
  <si>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</si>
  <si>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</si>
  <si>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</si>
  <si>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</si>
  <si>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</si>
  <si>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</si>
  <si>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</si>
  <si>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</si>
  <si>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</si>
  <si>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</si>
  <si>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</si>
  <si>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</si>
  <si>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</si>
  <si>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</si>
  <si>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</si>
  <si>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</si>
  <si>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</si>
  <si>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</si>
  <si>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</si>
  <si>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</si>
  <si>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</si>
  <si>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</si>
  <si>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</si>
  <si>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</si>
  <si>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</si>
  <si>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</si>
  <si>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</si>
  <si>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</si>
  <si>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</si>
  <si>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</si>
  <si>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</si>
  <si>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</si>
  <si>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</si>
  <si>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</si>
  <si>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</si>
  <si>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</si>
  <si>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</si>
  <si>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</si>
  <si>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</si>
  <si>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</si>
  <si>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</si>
  <si>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</si>
  <si>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</si>
  <si>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</si>
  <si>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</si>
  <si>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</si>
  <si>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</si>
  <si>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</si>
  <si>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</si>
  <si>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</si>
  <si>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</si>
  <si>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</si>
  <si>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</si>
  <si>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</si>
  <si>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</si>
  <si>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</si>
  <si>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</si>
  <si>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</si>
  <si>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</si>
  <si>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</si>
  <si>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</si>
  <si>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</si>
  <si>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</si>
  <si>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</si>
  <si>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</si>
  <si>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</si>
  <si>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</si>
  <si>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</si>
  <si>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</si>
  <si>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</si>
  <si>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</si>
  <si>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</si>
  <si>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</si>
  <si>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</si>
  <si>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</si>
  <si>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</si>
  <si>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</si>
  <si>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</si>
  <si>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</si>
  <si>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</si>
  <si>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</si>
  <si>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</si>
  <si>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</si>
  <si>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</si>
  <si>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</si>
  <si>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</si>
  <si>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</si>
  <si>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</si>
  <si>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</si>
  <si>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</si>
  <si>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</si>
  <si>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</si>
  <si>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</si>
  <si>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</si>
  <si>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</si>
  <si>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</si>
  <si>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</si>
  <si>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</si>
  <si>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</si>
  <si>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</si>
  <si>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</si>
  <si>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</si>
  <si>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</si>
  <si>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</si>
  <si>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</si>
  <si>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</si>
  <si>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</si>
  <si>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</si>
  <si>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</si>
  <si>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</si>
  <si>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</si>
  <si>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</si>
  <si>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</si>
  <si>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</si>
  <si>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</si>
  <si>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</si>
  <si>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</si>
  <si>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</si>
  <si>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</si>
  <si>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</si>
  <si>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</si>
  <si>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</si>
  <si>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</si>
  <si>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</si>
  <si>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</si>
  <si>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</si>
  <si>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</si>
  <si>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</si>
  <si>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</si>
  <si>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</si>
  <si>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</si>
  <si>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</si>
  <si>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</si>
  <si>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</si>
  <si>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</si>
  <si>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</si>
  <si>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</si>
  <si>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</si>
  <si>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</si>
  <si>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</si>
  <si>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</si>
  <si>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</si>
  <si>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</si>
  <si>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</si>
  <si>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</si>
  <si>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</si>
  <si>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</si>
  <si>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</si>
  <si>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</si>
  <si>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</si>
  <si>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</si>
  <si>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</si>
  <si>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</si>
  <si>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</si>
  <si>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</si>
  <si>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</si>
  <si>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</si>
  <si>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</si>
  <si>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</si>
  <si>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</si>
  <si>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</si>
  <si>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</si>
  <si>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</si>
  <si>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</si>
  <si>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</si>
  <si>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</si>
  <si>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</si>
  <si>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</si>
  <si>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</si>
  <si>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</si>
  <si>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</si>
  <si>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</si>
  <si>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</si>
  <si>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</si>
  <si>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</si>
  <si>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</si>
  <si>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</si>
  <si>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</si>
  <si>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</si>
  <si>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</si>
  <si>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</si>
  <si>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</si>
  <si>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</si>
  <si>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</si>
  <si>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</si>
  <si>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</si>
  <si>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</si>
  <si>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</si>
  <si>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</si>
  <si>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</si>
  <si>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</si>
  <si>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</si>
  <si>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</si>
  <si>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</si>
  <si>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</si>
  <si>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</si>
  <si>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</si>
  <si>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</si>
  <si>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</si>
  <si>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</si>
  <si>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</si>
  <si>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</si>
  <si>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</si>
  <si>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</si>
  <si>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</si>
  <si>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</si>
  <si>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</si>
  <si>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</si>
  <si>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</si>
  <si>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</si>
  <si>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</si>
  <si>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</si>
  <si>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</si>
  <si>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</si>
  <si>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</si>
  <si>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</si>
  <si>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</si>
  <si>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</si>
  <si>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</si>
  <si>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</si>
  <si>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</si>
  <si>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</si>
  <si>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</si>
  <si>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</si>
  <si>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</si>
  <si>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</si>
  <si>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</si>
  <si>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</si>
  <si>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</si>
  <si>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</si>
  <si>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</si>
  <si>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</si>
  <si>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</si>
  <si>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</si>
  <si>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</si>
  <si>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</si>
  <si>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</si>
  <si>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</si>
  <si>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</si>
  <si>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</si>
  <si>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</si>
  <si>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</si>
  <si>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</si>
  <si>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</si>
  <si>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</si>
  <si>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</si>
  <si>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</si>
  <si>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</si>
  <si>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</si>
  <si>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</si>
  <si>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</si>
  <si>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</si>
  <si>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</si>
  <si>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</si>
  <si>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</si>
  <si>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</si>
  <si>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</si>
  <si>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</si>
  <si>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</si>
  <si>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</si>
  <si>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</si>
  <si>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</si>
  <si>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</si>
  <si>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</si>
  <si>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</si>
  <si>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</si>
  <si>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</si>
  <si>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</si>
  <si>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</si>
  <si>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</si>
  <si>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</si>
  <si>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</si>
  <si>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</si>
  <si>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</si>
  <si>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</si>
  <si>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</si>
  <si>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</si>
  <si>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</si>
  <si>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</si>
  <si>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</si>
  <si>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</si>
  <si>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</si>
  <si>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</si>
  <si>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</si>
  <si>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</si>
  <si>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</si>
  <si>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</si>
  <si>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</si>
  <si>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</si>
  <si>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</si>
  <si>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</si>
  <si>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</si>
  <si>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</si>
  <si>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</si>
  <si>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</si>
  <si>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</si>
  <si>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</si>
  <si>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</si>
  <si>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</si>
  <si>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</si>
  <si>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</si>
  <si>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</si>
  <si>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</si>
  <si>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</si>
  <si>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</si>
  <si>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</si>
  <si>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</si>
  <si>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</si>
  <si>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</si>
  <si>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</si>
  <si>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</si>
  <si>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</si>
  <si>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</si>
  <si>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</si>
  <si>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</si>
  <si>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</si>
  <si>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</si>
  <si>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</si>
  <si>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</si>
  <si>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</si>
  <si>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</si>
  <si>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</si>
  <si>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</si>
  <si>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</si>
  <si>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</si>
  <si>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</si>
  <si>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</si>
  <si>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</si>
  <si>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</si>
  <si>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</si>
  <si>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</si>
  <si>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</si>
  <si>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</si>
  <si>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</si>
  <si>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</si>
  <si>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</si>
  <si>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</si>
  <si>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</si>
  <si>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</si>
  <si>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</si>
  <si>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</si>
  <si>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</si>
  <si>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</si>
  <si>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</si>
  <si>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</si>
  <si>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</si>
  <si>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</si>
  <si>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</si>
  <si>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</si>
  <si>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</si>
  <si>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</si>
  <si>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</si>
  <si>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</si>
  <si>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</si>
  <si>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</si>
  <si>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</si>
  <si>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</si>
  <si>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</si>
  <si>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</si>
  <si>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</si>
  <si>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</si>
  <si>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</si>
  <si>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</si>
  <si>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</si>
  <si>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</si>
  <si>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</si>
  <si>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</si>
  <si>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</si>
  <si>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</si>
  <si>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</si>
  <si>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</si>
  <si>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</si>
  <si>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</si>
  <si>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</si>
  <si>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</si>
  <si>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</si>
  <si>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</si>
  <si>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</si>
  <si>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</si>
  <si>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</si>
  <si>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</si>
  <si>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</si>
  <si>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</si>
  <si>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</si>
  <si>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</si>
  <si>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</si>
  <si>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</si>
  <si>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</si>
  <si>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</si>
  <si>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</si>
  <si>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</si>
  <si>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</si>
  <si>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</si>
  <si>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</si>
  <si>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</si>
  <si>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</si>
  <si>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</si>
  <si>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</si>
  <si>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</si>
  <si>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</si>
  <si>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</si>
  <si>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</si>
  <si>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</si>
  <si>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</si>
  <si>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</si>
  <si>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</si>
  <si>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</si>
  <si>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</si>
  <si>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</si>
  <si>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</si>
  <si>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</si>
  <si>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</si>
  <si>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</si>
  <si>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</si>
  <si>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</si>
  <si>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</si>
  <si>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</si>
  <si>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</si>
  <si>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</si>
  <si>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</si>
  <si>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</si>
  <si>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</si>
  <si>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</si>
  <si>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</si>
  <si>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</si>
  <si>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</si>
  <si>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</si>
  <si>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</si>
  <si>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</si>
  <si>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</si>
  <si>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</si>
  <si>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</si>
  <si>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</si>
  <si>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</si>
  <si>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</si>
  <si>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</si>
  <si>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</si>
  <si>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</si>
  <si>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</si>
  <si>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</si>
  <si>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</si>
  <si>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</si>
  <si>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</si>
  <si>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</si>
  <si>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</si>
  <si>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</si>
  <si>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</si>
  <si>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</si>
  <si>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</si>
  <si>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</si>
  <si>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</si>
  <si>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</si>
  <si>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</si>
  <si>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</si>
  <si>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</si>
  <si>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</si>
  <si>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</si>
  <si>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</si>
  <si>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</si>
  <si>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</si>
  <si>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</si>
  <si>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</si>
  <si>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</si>
  <si>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</si>
  <si>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</si>
  <si>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</si>
  <si>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</si>
  <si>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</si>
  <si>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</si>
  <si>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</si>
  <si>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</si>
  <si>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</si>
  <si>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</si>
  <si>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</si>
  <si>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</si>
  <si>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</si>
  <si>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</si>
  <si>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</si>
  <si>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</si>
  <si>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</si>
  <si>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</si>
  <si>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</si>
  <si>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</si>
  <si>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</si>
  <si>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</si>
  <si>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</si>
  <si>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</si>
  <si>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</si>
  <si>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</si>
  <si>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</si>
  <si>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</si>
  <si>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</si>
  <si>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</si>
  <si>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</si>
  <si>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</si>
  <si>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</si>
  <si>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</si>
  <si>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</si>
  <si>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</si>
  <si>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</si>
  <si>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</si>
  <si>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</si>
  <si>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</si>
  <si>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</si>
  <si>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</si>
  <si>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</si>
  <si>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</si>
  <si>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</si>
  <si>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</si>
  <si>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</si>
  <si>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</si>
  <si>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</si>
  <si>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</si>
  <si>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</si>
  <si>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</si>
  <si>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</si>
  <si>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</si>
  <si>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</si>
  <si>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</si>
  <si>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</si>
  <si>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</si>
  <si>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</si>
  <si>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</si>
  <si>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</si>
  <si>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</si>
  <si>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</si>
  <si>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</si>
  <si>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</si>
  <si>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</si>
  <si>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</si>
  <si>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</si>
  <si>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</si>
  <si>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</si>
  <si>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</si>
  <si>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</si>
  <si>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</si>
  <si>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</si>
  <si>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</si>
  <si>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</si>
  <si>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</si>
  <si>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</si>
  <si>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</si>
  <si>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</si>
  <si>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</si>
  <si>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</si>
  <si>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</si>
  <si>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</si>
  <si>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</si>
  <si>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</si>
  <si>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</si>
  <si>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</si>
  <si>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</si>
  <si>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</si>
  <si>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</si>
  <si>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</si>
  <si>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</si>
  <si>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</si>
  <si>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</si>
  <si>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</si>
  <si>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</si>
  <si>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</si>
  <si>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</si>
  <si>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</si>
  <si>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</si>
  <si>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</si>
  <si>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</si>
  <si>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</si>
  <si>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</si>
  <si>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</si>
  <si>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</si>
  <si>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</si>
  <si>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</si>
  <si>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</si>
  <si>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</si>
  <si>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</si>
  <si>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</si>
  <si>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</si>
  <si>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</si>
  <si>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</si>
  <si>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</si>
  <si>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</si>
  <si>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</si>
  <si>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</si>
  <si>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</si>
  <si>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</si>
  <si>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</si>
  <si>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</si>
  <si>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</si>
  <si>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</si>
  <si>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</si>
  <si>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</si>
  <si>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</si>
  <si>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</si>
  <si>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</si>
  <si>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</si>
  <si>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</si>
  <si>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</si>
  <si>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</si>
  <si>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</si>
  <si>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</si>
  <si>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</si>
  <si>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</si>
  <si>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</si>
  <si>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</si>
  <si>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</si>
  <si>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</si>
  <si>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</si>
  <si>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</si>
  <si>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</si>
  <si>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</si>
  <si>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</si>
  <si>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</si>
  <si>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</si>
  <si>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</si>
  <si>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</si>
  <si>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</si>
  <si>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</si>
  <si>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</si>
  <si>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</si>
  <si>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</si>
  <si>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</si>
  <si>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</si>
  <si>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</si>
  <si>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</si>
  <si>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</si>
  <si>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</si>
  <si>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</si>
  <si>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</si>
  <si>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</si>
  <si>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</si>
  <si>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</si>
  <si>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</si>
  <si>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</si>
  <si>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</si>
  <si>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</si>
  <si>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</si>
  <si>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</si>
  <si>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</si>
  <si>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</si>
  <si>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</si>
  <si>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</si>
  <si>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</si>
  <si>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</si>
  <si>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</si>
  <si>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</si>
  <si>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</si>
  <si>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</si>
  <si>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</si>
  <si>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</si>
  <si>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</si>
  <si>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</si>
  <si>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</si>
  <si>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</si>
  <si>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</si>
  <si>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</si>
  <si>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</si>
  <si>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</si>
  <si>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</si>
  <si>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</si>
  <si>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</si>
  <si>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</si>
  <si>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</si>
  <si>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</si>
  <si>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</si>
  <si>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</si>
  <si>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</si>
  <si>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</si>
  <si>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</si>
  <si>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</si>
  <si>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</si>
  <si>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</si>
  <si>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</si>
  <si>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</si>
  <si>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</si>
  <si>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</si>
  <si>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</si>
  <si>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</si>
  <si>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</si>
  <si>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</si>
  <si>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</si>
  <si>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</si>
  <si>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</si>
  <si>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</si>
  <si>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</si>
  <si>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</si>
  <si>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</si>
  <si>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</si>
  <si>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</si>
  <si>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</si>
  <si>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</si>
  <si>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</si>
  <si>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</si>
  <si>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</si>
  <si>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</si>
  <si>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</si>
  <si>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</si>
  <si>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</si>
  <si>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</si>
  <si>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</si>
  <si>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</si>
  <si>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</si>
  <si>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</si>
  <si>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</si>
  <si>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</si>
  <si>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</si>
  <si>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</si>
  <si>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</si>
  <si>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</si>
  <si>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</si>
  <si>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</si>
  <si>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</si>
  <si>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</si>
  <si>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</si>
  <si>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</si>
  <si>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</si>
  <si>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</si>
  <si>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</si>
  <si>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</si>
  <si>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</si>
  <si>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</si>
  <si>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</si>
  <si>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</si>
  <si>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</si>
  <si>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</si>
  <si>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</si>
  <si>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</si>
  <si>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</si>
  <si>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</si>
  <si>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</si>
  <si>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</si>
  <si>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</si>
  <si>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</si>
  <si>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</si>
  <si>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</si>
  <si>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</si>
  <si>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</si>
  <si>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</si>
  <si>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</si>
  <si>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</si>
  <si>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</si>
  <si>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</si>
  <si>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</si>
  <si>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</si>
  <si>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</si>
  <si>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</si>
  <si>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</si>
  <si>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</si>
  <si>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</si>
  <si>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</si>
  <si>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</si>
  <si>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</si>
  <si>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</si>
  <si>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</si>
  <si>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</si>
  <si>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</si>
  <si>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</si>
  <si>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</si>
  <si>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</si>
  <si>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</si>
  <si>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</si>
  <si>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</si>
  <si>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</si>
  <si>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</si>
  <si>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</si>
  <si>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</si>
  <si>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</si>
  <si>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</si>
  <si>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</si>
  <si>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</si>
  <si>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</si>
  <si>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</si>
  <si>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</si>
  <si>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</si>
  <si>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</si>
  <si>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</si>
  <si>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</si>
  <si>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</si>
  <si>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</si>
  <si>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</si>
  <si>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</si>
  <si>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</si>
  <si>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</si>
  <si>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</si>
  <si>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</si>
  <si>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</si>
  <si>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</si>
  <si>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</si>
  <si>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</si>
  <si>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</si>
  <si>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</si>
  <si>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</si>
  <si>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</si>
  <si>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</si>
  <si>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</si>
  <si>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</si>
  <si>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</si>
  <si>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</si>
  <si>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</si>
  <si>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</si>
  <si>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</si>
  <si>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</si>
  <si>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</si>
  <si>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</si>
  <si>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</si>
  <si>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</si>
  <si>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</si>
  <si>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</si>
  <si>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</si>
  <si>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</si>
  <si>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</si>
  <si>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</si>
  <si>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</si>
  <si>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</si>
  <si>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</si>
  <si>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</si>
  <si>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</si>
  <si>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</si>
  <si>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</si>
  <si>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</si>
  <si>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</si>
  <si>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</si>
  <si>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</si>
  <si>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</si>
  <si>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</si>
  <si>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</si>
  <si>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</si>
  <si>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</si>
  <si>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</si>
  <si>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</si>
  <si>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</si>
  <si>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</si>
  <si>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</si>
  <si>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</si>
  <si>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</si>
  <si>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</si>
  <si>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</si>
  <si>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</si>
  <si>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</si>
  <si>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</si>
  <si>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</si>
  <si>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</si>
  <si>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</si>
  <si>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</si>
  <si>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</si>
  <si>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</si>
  <si>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</si>
  <si>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</si>
  <si>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</si>
  <si>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</si>
  <si>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</si>
  <si>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</si>
  <si>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</si>
  <si>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</si>
  <si>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</si>
  <si>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</si>
  <si>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</si>
  <si>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</si>
  <si>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</si>
  <si>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</si>
  <si>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</si>
  <si>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</si>
  <si>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</si>
  <si>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</si>
  <si>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</si>
  <si>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</si>
  <si>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</si>
  <si>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</si>
  <si>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</si>
  <si>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</si>
  <si>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</si>
  <si>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</si>
  <si>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</si>
  <si>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</si>
  <si>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</si>
  <si>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</si>
  <si>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</si>
  <si>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</si>
  <si>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</si>
  <si>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</si>
  <si>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</si>
  <si>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</si>
  <si>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</si>
  <si>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</si>
  <si>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</si>
  <si>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</si>
  <si>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</si>
  <si>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</si>
  <si>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</si>
  <si>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</si>
  <si>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</si>
  <si>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</si>
  <si>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</si>
  <si>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</si>
  <si>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</si>
  <si>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</si>
  <si>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</si>
  <si>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</si>
  <si>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</si>
  <si>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</si>
  <si>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</si>
  <si>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</si>
  <si>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</si>
  <si>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</si>
  <si>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</si>
  <si>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</si>
  <si>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</si>
  <si>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</si>
  <si>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</si>
  <si>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</si>
  <si>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</si>
  <si>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</si>
  <si>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</si>
  <si>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</si>
  <si>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</si>
  <si>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</si>
  <si>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</si>
  <si>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</si>
  <si>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</si>
  <si>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</si>
  <si>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</si>
  <si>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</si>
  <si>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</si>
  <si>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</si>
  <si>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</si>
  <si>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</si>
  <si>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</si>
  <si>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</si>
  <si>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</si>
  <si>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</si>
  <si>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</si>
  <si>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</si>
  <si>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</si>
  <si>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</si>
  <si>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</si>
  <si>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</si>
  <si>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</si>
  <si>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</si>
  <si>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</si>
  <si>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</si>
  <si>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</si>
  <si>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</si>
  <si>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</si>
  <si>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</si>
  <si>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</si>
  <si>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</si>
  <si>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</si>
  <si>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</si>
  <si>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</si>
  <si>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</si>
  <si>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</si>
  <si>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</si>
  <si>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</si>
  <si>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</si>
  <si>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</si>
  <si>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</si>
  <si>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</si>
  <si>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</si>
  <si>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</si>
  <si>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</si>
  <si>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</si>
  <si>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</si>
  <si>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</si>
  <si>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</si>
  <si>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</si>
  <si>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</si>
  <si>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</si>
  <si>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</si>
  <si>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</si>
  <si>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</si>
  <si>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</si>
  <si>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</si>
  <si>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</si>
  <si>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</si>
  <si>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</si>
  <si>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</si>
  <si>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</si>
  <si>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</si>
  <si>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</si>
  <si>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</si>
  <si>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</si>
  <si>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</si>
  <si>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</si>
  <si>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</si>
  <si>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</si>
  <si>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</si>
  <si>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</si>
  <si>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</si>
  <si>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</si>
  <si>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</si>
  <si>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</si>
  <si>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</si>
  <si>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</si>
  <si>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</si>
  <si>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</si>
  <si>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</si>
  <si>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</si>
  <si>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</si>
  <si>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</si>
  <si>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</si>
  <si>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</si>
  <si>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</si>
  <si>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</si>
  <si>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</si>
  <si>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</si>
  <si>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</si>
  <si>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</si>
  <si>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</si>
  <si>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</si>
  <si>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</si>
  <si>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</si>
  <si>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</si>
  <si>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</si>
  <si>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</si>
  <si>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</si>
  <si>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</si>
  <si>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</si>
  <si>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</si>
  <si>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</si>
  <si>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</si>
  <si>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</si>
  <si>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</si>
  <si>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</si>
  <si>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</si>
  <si>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</si>
  <si>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</si>
  <si>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</si>
  <si>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</si>
  <si>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</si>
  <si>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</si>
  <si>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</si>
  <si>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</si>
  <si>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</si>
  <si>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</si>
  <si>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</si>
  <si>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</si>
  <si>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</si>
  <si>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</si>
  <si>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</si>
  <si>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</si>
  <si>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</si>
  <si>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</si>
  <si>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</si>
  <si>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</si>
  <si>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</si>
  <si>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</si>
  <si>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</si>
  <si>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</si>
  <si>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</si>
  <si>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</si>
  <si>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</si>
  <si>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</si>
  <si>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</si>
  <si>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</si>
  <si>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</si>
  <si>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</si>
  <si>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</si>
  <si>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</si>
  <si>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</si>
  <si>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</si>
  <si>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</si>
  <si>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</si>
  <si>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</si>
  <si>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</si>
  <si>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</si>
  <si>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</si>
  <si>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</si>
  <si>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</si>
  <si>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</si>
  <si>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</si>
  <si>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</si>
  <si>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</si>
  <si>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</si>
  <si>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</si>
  <si>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</si>
  <si>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</si>
  <si>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</si>
  <si>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</si>
  <si>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</si>
  <si>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</si>
  <si>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</si>
  <si>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</si>
  <si>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</si>
  <si>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</si>
  <si>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</si>
  <si>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</si>
  <si>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</si>
  <si>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</si>
  <si>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</si>
  <si>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</si>
  <si>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</si>
  <si>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</si>
  <si>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</si>
  <si>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</si>
  <si>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</si>
  <si>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</si>
  <si>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</si>
  <si>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</si>
  <si>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</si>
  <si>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</si>
  <si>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</si>
  <si>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</si>
  <si>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</si>
  <si>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</si>
  <si>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</si>
  <si>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</si>
  <si>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</si>
  <si>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</si>
  <si>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</si>
  <si>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</si>
  <si>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</si>
  <si>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</si>
  <si>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</si>
  <si>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</si>
  <si>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</si>
  <si>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</si>
  <si>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</si>
  <si>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</si>
  <si>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</si>
  <si>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</si>
  <si>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</si>
  <si>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</si>
  <si>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</si>
  <si>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</si>
  <si>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</si>
  <si>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</si>
  <si>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</si>
  <si>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</si>
  <si>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</si>
  <si>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</si>
  <si>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</si>
  <si>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</si>
  <si>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</si>
  <si>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</si>
  <si>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</si>
  <si>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</si>
  <si>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</si>
  <si>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</si>
  <si>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</si>
  <si>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</si>
  <si>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</si>
  <si>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</si>
  <si>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</si>
  <si>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</si>
  <si>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</si>
  <si>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</si>
  <si>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</si>
  <si>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</si>
  <si>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</si>
  <si>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</si>
  <si>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</si>
  <si>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</si>
  <si>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</si>
  <si>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</si>
  <si>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</si>
  <si>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</si>
  <si>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</si>
  <si>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</si>
  <si>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</si>
  <si>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</si>
  <si>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</si>
  <si>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</si>
  <si>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</si>
  <si>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</si>
  <si>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</si>
  <si>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</si>
  <si>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</si>
  <si>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</si>
  <si>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</si>
  <si>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</si>
  <si>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</si>
  <si>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</si>
  <si>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</si>
  <si>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</si>
  <si>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</si>
  <si>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</si>
  <si>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</si>
  <si>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</si>
  <si>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</si>
  <si>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</si>
  <si>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</si>
  <si>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</si>
  <si>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</si>
  <si>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</si>
  <si>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</si>
  <si>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</si>
  <si>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</si>
  <si>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</si>
  <si>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</si>
  <si>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</si>
  <si>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</si>
  <si>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</si>
  <si>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</si>
  <si>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</si>
  <si>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</si>
  <si>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</si>
  <si>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</si>
  <si>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</si>
  <si>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</si>
  <si>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</si>
  <si>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</si>
  <si>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</si>
  <si>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</si>
  <si>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</si>
  <si>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</si>
  <si>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</si>
  <si>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</si>
  <si>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</si>
  <si>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</si>
  <si>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</si>
  <si>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</si>
  <si>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</si>
  <si>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</si>
  <si>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</si>
  <si>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</si>
  <si>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</si>
  <si>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</si>
  <si>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</si>
  <si>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</si>
  <si>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</si>
  <si>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</si>
  <si>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</si>
  <si>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</si>
  <si>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</si>
  <si>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</si>
  <si>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</si>
  <si>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</si>
  <si>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</si>
  <si>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</si>
  <si>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</si>
  <si>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</si>
  <si>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</si>
  <si>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</si>
  <si>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</si>
  <si>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</si>
  <si>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</si>
  <si>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</si>
  <si>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</si>
  <si>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</si>
  <si>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</si>
  <si>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</si>
  <si>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</si>
  <si>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</si>
  <si>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</si>
  <si>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</si>
  <si>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</si>
  <si>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</si>
  <si>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</si>
  <si>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</si>
  <si>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</si>
  <si>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</si>
  <si>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</si>
  <si>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</si>
  <si>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</si>
  <si>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</si>
  <si>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</si>
  <si>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</si>
  <si>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</si>
  <si>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</si>
  <si>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</si>
  <si>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</si>
  <si>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</si>
  <si>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</si>
  <si>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</si>
  <si>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</si>
  <si>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</si>
  <si>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</si>
  <si>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</si>
  <si>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</si>
  <si>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</si>
  <si>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</si>
  <si>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</si>
  <si>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</si>
  <si>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</si>
  <si>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</si>
  <si>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</si>
  <si>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</si>
  <si>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</si>
  <si>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</si>
  <si>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</si>
  <si>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</si>
  <si>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</si>
  <si>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</si>
  <si>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</si>
  <si>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</si>
  <si>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</si>
  <si>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</si>
  <si>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</si>
  <si>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</si>
  <si>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</si>
  <si>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</si>
  <si>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</si>
  <si>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</si>
  <si>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</si>
  <si>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</si>
  <si>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</si>
  <si>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</si>
  <si>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</si>
  <si>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</si>
  <si>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</si>
  <si>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</si>
  <si>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</si>
  <si>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</si>
  <si>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</si>
  <si>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</si>
  <si>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</si>
  <si>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</si>
  <si>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</si>
  <si>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</si>
  <si>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</si>
  <si>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</si>
  <si>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</si>
  <si>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</si>
  <si>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</si>
  <si>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</si>
  <si>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</si>
  <si>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</si>
  <si>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</si>
  <si>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</si>
  <si>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</si>
  <si>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</si>
  <si>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</si>
  <si>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</si>
  <si>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</si>
  <si>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</si>
  <si>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</si>
  <si>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</si>
  <si>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</si>
  <si>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</si>
  <si>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</si>
  <si>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</si>
  <si>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</si>
  <si>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</si>
  <si>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</si>
  <si>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</si>
  <si>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</si>
  <si>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</si>
  <si>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</si>
  <si>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</si>
  <si>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</si>
  <si>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</si>
  <si>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</si>
  <si>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</si>
  <si>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</si>
  <si>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</si>
  <si>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</si>
  <si>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</si>
  <si>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</si>
  <si>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</si>
  <si>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</si>
  <si>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</si>
  <si>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</si>
  <si>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</si>
  <si>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</si>
  <si>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</si>
  <si>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</si>
  <si>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</si>
  <si>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</si>
  <si>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</si>
  <si>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</si>
  <si>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</si>
  <si>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</si>
  <si>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</si>
  <si>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</si>
  <si>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</si>
  <si>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</si>
  <si>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</si>
  <si>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</si>
  <si>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</si>
  <si>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</si>
  <si>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</si>
  <si>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</si>
  <si>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</si>
  <si>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</si>
  <si>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</si>
  <si>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</si>
  <si>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</si>
  <si>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</si>
  <si>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</si>
  <si>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</si>
  <si>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</si>
  <si>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</si>
  <si>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</si>
  <si>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</si>
  <si>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</si>
  <si>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</si>
  <si>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</si>
  <si>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</si>
  <si>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</si>
  <si>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</si>
  <si>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</si>
  <si>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</si>
  <si>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</si>
  <si>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</si>
  <si>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</si>
  <si>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</si>
  <si>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</si>
  <si>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</si>
  <si>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</si>
  <si>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</si>
  <si>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</si>
  <si>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</si>
  <si>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</si>
  <si>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</si>
  <si>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</si>
  <si>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</si>
  <si>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</si>
  <si>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</si>
  <si>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</si>
  <si>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</si>
  <si>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</si>
  <si>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</si>
  <si>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</si>
  <si>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</si>
  <si>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</si>
  <si>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</si>
  <si>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</si>
  <si>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</si>
  <si>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</si>
  <si>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</si>
  <si>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</si>
  <si>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</si>
  <si>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</si>
  <si>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</si>
  <si>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</si>
  <si>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</si>
  <si>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</si>
  <si>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</si>
  <si>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</si>
  <si>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</si>
  <si>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</si>
  <si>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</si>
  <si>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</si>
  <si>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</si>
  <si>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</si>
  <si>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</si>
  <si>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</si>
  <si>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</si>
  <si>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</si>
  <si>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</si>
  <si>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</si>
  <si>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</si>
  <si>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</si>
  <si>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</si>
  <si>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</si>
  <si>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</si>
  <si>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</si>
  <si>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</si>
  <si>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</si>
  <si>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</si>
  <si>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</si>
  <si>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</si>
  <si>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</si>
  <si>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</si>
  <si>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</si>
  <si>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</si>
  <si>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</si>
  <si>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</si>
  <si>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</si>
  <si>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</si>
  <si>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</si>
  <si>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</si>
  <si>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</si>
  <si>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</si>
  <si>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</si>
  <si>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</si>
  <si>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</si>
  <si>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</si>
  <si>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</si>
  <si>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</si>
  <si>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</si>
  <si>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</si>
  <si>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</si>
  <si>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</si>
  <si>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</si>
  <si>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</si>
  <si>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</si>
  <si>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</si>
  <si>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</si>
  <si>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</si>
  <si>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</si>
  <si>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</si>
  <si>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</si>
  <si>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</si>
  <si>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</si>
  <si>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</si>
  <si>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</si>
  <si>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</si>
  <si>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</si>
  <si>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</si>
  <si>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</si>
  <si>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</si>
  <si>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</si>
  <si>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</si>
  <si>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</si>
  <si>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</si>
  <si>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</si>
  <si>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</si>
  <si>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</si>
  <si>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</si>
  <si>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</si>
  <si>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</si>
  <si>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</si>
  <si>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</si>
  <si>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</si>
  <si>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</si>
  <si>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</si>
  <si>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</si>
  <si>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</si>
  <si>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</si>
  <si>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</si>
  <si>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</si>
  <si>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</si>
  <si>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</si>
  <si>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</si>
  <si>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</si>
  <si>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</si>
  <si>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</si>
  <si>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</si>
  <si>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</si>
  <si>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</si>
  <si>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</si>
  <si>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</si>
  <si>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</si>
  <si>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</si>
  <si>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</si>
  <si>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</si>
  <si>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</si>
  <si>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</si>
  <si>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</si>
  <si>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</si>
  <si>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</si>
  <si>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</si>
  <si>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</si>
  <si>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</si>
  <si>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</si>
  <si>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</si>
  <si>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</si>
  <si>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</si>
  <si>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</si>
  <si>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</si>
  <si>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</si>
  <si>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</si>
  <si>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</si>
  <si>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</si>
  <si>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</si>
  <si>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</si>
  <si>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</si>
  <si>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</si>
  <si>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</si>
  <si>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</si>
  <si>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</si>
  <si>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</si>
  <si>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</si>
  <si>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</si>
  <si>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</si>
  <si>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</si>
  <si>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</si>
  <si>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</si>
  <si>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</si>
  <si>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</si>
  <si>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</si>
  <si>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</si>
  <si>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</si>
  <si>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</si>
  <si>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</si>
  <si>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</si>
  <si>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</si>
  <si>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</si>
  <si>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</si>
  <si>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</si>
  <si>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</si>
  <si>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</si>
  <si>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</si>
  <si>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</si>
  <si>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</si>
  <si>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</si>
  <si>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</si>
  <si>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</si>
  <si>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</si>
  <si>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</si>
  <si>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</si>
  <si>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</si>
  <si>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</si>
  <si>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</si>
  <si>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</si>
  <si>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</si>
  <si>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</si>
  <si>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</si>
  <si>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</si>
  <si>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</si>
  <si>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</si>
  <si>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</si>
  <si>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</si>
  <si>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</si>
  <si>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</si>
  <si>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</si>
  <si>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</si>
  <si>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</si>
  <si>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</si>
  <si>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</si>
  <si>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</si>
  <si>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</si>
  <si>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</si>
  <si>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</si>
  <si>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</si>
  <si>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</si>
  <si>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</si>
  <si>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</si>
  <si>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</si>
  <si>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</si>
  <si>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</si>
  <si>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</si>
  <si>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</si>
  <si>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</si>
  <si>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</si>
  <si>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</si>
  <si>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</si>
  <si>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</si>
  <si>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</si>
  <si>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</si>
  <si>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</si>
  <si>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</si>
  <si>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</si>
  <si>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</si>
  <si>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</si>
  <si>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</si>
  <si>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</si>
  <si>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</si>
  <si>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</si>
  <si>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</si>
  <si>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</si>
  <si>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</si>
  <si>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</si>
  <si>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</si>
  <si>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</si>
  <si>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</si>
  <si>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</si>
  <si>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</si>
  <si>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</si>
  <si>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</si>
  <si>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</si>
  <si>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</si>
  <si>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</si>
  <si>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</si>
  <si>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</si>
  <si>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</si>
  <si>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</si>
  <si>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</si>
  <si>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</si>
  <si>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</si>
  <si>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</si>
  <si>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</si>
  <si>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</si>
  <si>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</si>
  <si>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</si>
  <si>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</si>
  <si>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</si>
  <si>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</si>
  <si>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</si>
  <si>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</si>
  <si>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</si>
  <si>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</si>
  <si>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</si>
  <si>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</si>
  <si>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</si>
  <si>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</si>
  <si>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</si>
  <si>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</si>
  <si>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</si>
  <si>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</si>
  <si>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</si>
  <si>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</si>
  <si>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</si>
  <si>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</si>
  <si>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</si>
  <si>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</si>
  <si>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</si>
  <si>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</si>
  <si>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</si>
  <si>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</si>
  <si>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</si>
  <si>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</si>
  <si>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</si>
  <si>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</si>
  <si>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</si>
  <si>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</si>
  <si>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</si>
  <si>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</si>
  <si>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</si>
  <si>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</si>
  <si>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</si>
  <si>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</si>
  <si>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</si>
  <si>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</si>
  <si>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</si>
  <si>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</si>
  <si>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</si>
  <si>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</si>
  <si>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</si>
  <si>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</si>
  <si>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</si>
  <si>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</si>
  <si>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</si>
  <si>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</si>
  <si>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</si>
  <si>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</si>
  <si>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</si>
  <si>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</si>
  <si>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</si>
  <si>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</si>
  <si>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</si>
  <si>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</si>
  <si>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</si>
  <si>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</si>
  <si>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</si>
  <si>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</si>
  <si>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</si>
  <si>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</si>
  <si>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</si>
  <si>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</si>
  <si>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</si>
  <si>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</si>
  <si>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</si>
  <si>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</si>
  <si>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</si>
  <si>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</si>
  <si>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</si>
  <si>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</si>
  <si>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</si>
  <si>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</si>
  <si>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</si>
  <si>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</si>
  <si>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</si>
  <si>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</si>
  <si>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</si>
  <si>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</si>
  <si>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</si>
  <si>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</si>
  <si>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</si>
  <si>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</si>
  <si>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</si>
  <si>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</si>
  <si>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</si>
  <si>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</si>
  <si>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</si>
  <si>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</si>
  <si>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</si>
  <si>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</si>
  <si>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</si>
  <si>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</si>
  <si>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</si>
  <si>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</si>
  <si>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</si>
  <si>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</si>
  <si>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</si>
  <si>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</si>
  <si>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</si>
  <si>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</si>
  <si>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</si>
  <si>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</si>
  <si>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</si>
  <si>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</si>
  <si>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</si>
  <si>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</si>
  <si>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</si>
  <si>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</si>
  <si>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</si>
  <si>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</si>
  <si>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</si>
  <si>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</si>
  <si>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</si>
  <si>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</si>
  <si>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</si>
  <si>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</si>
  <si>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</si>
  <si>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</si>
  <si>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</si>
  <si>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</si>
  <si>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</si>
  <si>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</si>
  <si>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</si>
  <si>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</si>
  <si>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</si>
  <si>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</si>
  <si>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</si>
  <si>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</si>
  <si>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</si>
  <si>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</si>
  <si>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</si>
  <si>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</si>
  <si>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</si>
  <si>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</si>
  <si>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</si>
  <si>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</si>
  <si>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</si>
  <si>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</si>
  <si>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</si>
  <si>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</si>
  <si>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</si>
  <si>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</si>
  <si>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</si>
  <si>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</si>
  <si>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</si>
  <si>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</si>
  <si>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</si>
  <si>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</si>
  <si>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</si>
  <si>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</si>
  <si>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</si>
  <si>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</si>
  <si>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</si>
  <si>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</si>
  <si>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</si>
  <si>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</si>
  <si>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</si>
  <si>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</si>
  <si>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</si>
  <si>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</si>
  <si>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</si>
  <si>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</si>
  <si>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</si>
  <si>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</si>
  <si>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</si>
  <si>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</si>
  <si>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</si>
  <si>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</si>
  <si>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</si>
  <si>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</si>
  <si>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</si>
  <si>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</si>
  <si>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</si>
  <si>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</si>
  <si>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</si>
  <si>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</si>
  <si>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</si>
  <si>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</si>
  <si>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</si>
  <si>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</si>
  <si>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</si>
  <si>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</si>
  <si>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</si>
  <si>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</si>
  <si>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</si>
  <si>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</si>
  <si>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</si>
  <si>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</si>
  <si>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</si>
  <si>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</si>
  <si>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</si>
  <si>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</si>
  <si>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</si>
  <si>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</si>
  <si>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</si>
  <si>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</si>
  <si>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</si>
  <si>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</si>
  <si>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</si>
  <si>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</si>
  <si>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</si>
  <si>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</si>
  <si>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</si>
  <si>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</si>
  <si>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</si>
  <si>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</si>
  <si>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</si>
  <si>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</si>
  <si>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</si>
  <si>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</si>
  <si>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</si>
  <si>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</si>
  <si>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</si>
  <si>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</si>
  <si>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</si>
  <si>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</si>
  <si>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</si>
  <si>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</si>
  <si>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</si>
  <si>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</si>
  <si>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</si>
  <si>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</si>
  <si>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</si>
  <si>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</si>
  <si>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</si>
  <si>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</si>
  <si>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</si>
  <si>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</si>
  <si>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</si>
  <si>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</si>
  <si>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</si>
  <si>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</si>
  <si>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</si>
  <si>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</si>
  <si>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</si>
  <si>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</si>
  <si>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</si>
  <si>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</si>
  <si>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</si>
  <si>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</si>
  <si>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</si>
  <si>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</si>
  <si>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</si>
  <si>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</si>
  <si>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</si>
  <si>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</si>
  <si>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</si>
  <si>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</si>
  <si>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</si>
  <si>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</si>
  <si>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</si>
  <si>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</si>
  <si>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</si>
  <si>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</si>
  <si>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</si>
  <si>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</si>
  <si>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</si>
  <si>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</si>
  <si>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</si>
  <si>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</si>
  <si>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</si>
  <si>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</si>
  <si>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</si>
  <si>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</si>
  <si>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</si>
  <si>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</si>
  <si>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</si>
  <si>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</si>
  <si>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</si>
  <si>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</si>
  <si>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</si>
  <si>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</si>
  <si>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</si>
  <si>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</si>
  <si>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</si>
  <si>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</si>
  <si>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</si>
  <si>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</si>
  <si>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</si>
  <si>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</si>
  <si>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</si>
  <si>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</si>
  <si>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</si>
  <si>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</si>
  <si>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</si>
  <si>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</si>
  <si>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</si>
  <si>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</si>
  <si>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</si>
  <si>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</si>
  <si>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</si>
  <si>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</si>
  <si>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</si>
  <si>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</si>
  <si>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</si>
  <si>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</si>
  <si>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</si>
  <si>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</si>
  <si>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</si>
  <si>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</si>
  <si>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</si>
  <si>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</si>
  <si>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</si>
  <si>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</si>
  <si>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</si>
  <si>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</si>
  <si>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</si>
  <si>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</si>
  <si>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</si>
  <si>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</si>
  <si>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</si>
  <si>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</si>
  <si>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</si>
  <si>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</si>
  <si>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</si>
  <si>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</si>
  <si>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</si>
  <si>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</si>
  <si>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</si>
  <si>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</si>
  <si>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</si>
  <si>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</si>
  <si>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</si>
  <si>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</si>
  <si>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</si>
  <si>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</si>
  <si>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</si>
  <si>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</si>
  <si>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</si>
  <si>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</si>
  <si>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</si>
  <si>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</si>
  <si>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</si>
  <si>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</si>
  <si>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</si>
  <si>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</si>
  <si>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</si>
  <si>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</si>
  <si>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</si>
  <si>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</si>
  <si>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</si>
  <si>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</si>
  <si>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</si>
  <si>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</si>
  <si>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</si>
  <si>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</si>
  <si>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</si>
  <si>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</si>
  <si>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</si>
  <si>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</si>
  <si>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</si>
  <si>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</si>
  <si>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</si>
  <si>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</si>
  <si>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</si>
  <si>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</si>
  <si>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</si>
  <si>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</si>
  <si>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</si>
  <si>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</si>
  <si>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</si>
  <si>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</si>
  <si>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</si>
  <si>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</si>
  <si>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</si>
  <si>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</si>
  <si>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</si>
  <si>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</si>
  <si>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</si>
  <si>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</si>
  <si>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</si>
  <si>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</si>
  <si>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</si>
  <si>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</si>
  <si>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</si>
  <si>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</si>
  <si>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</si>
  <si>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</si>
  <si>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</si>
  <si>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</si>
  <si>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</si>
  <si>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</si>
  <si>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</si>
  <si>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</si>
  <si>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</si>
  <si>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</si>
  <si>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</si>
  <si>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</si>
  <si>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</si>
  <si>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</si>
  <si>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</si>
  <si>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</si>
  <si>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</si>
  <si>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</si>
  <si>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</si>
  <si>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</si>
  <si>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</si>
  <si>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</si>
  <si>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</si>
  <si>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</si>
  <si>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</si>
  <si>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</si>
  <si>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</si>
  <si>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</si>
  <si>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</si>
  <si>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</si>
  <si>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</si>
  <si>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</si>
  <si>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</si>
  <si>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</si>
  <si>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</si>
  <si>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</si>
  <si>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</si>
  <si>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</si>
  <si>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</si>
  <si>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</si>
  <si>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</si>
  <si>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</si>
  <si>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</si>
  <si>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</si>
  <si>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</si>
  <si>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</si>
  <si>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</si>
  <si>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</si>
  <si>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</si>
  <si>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</si>
  <si>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</si>
  <si>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</si>
  <si>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</si>
  <si>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</si>
  <si>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</si>
  <si>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</si>
  <si>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</si>
  <si>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</si>
  <si>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</si>
  <si>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</si>
  <si>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</si>
  <si>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</si>
  <si>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</si>
  <si>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</si>
  <si>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</si>
  <si>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</si>
  <si>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</si>
  <si>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</si>
  <si>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</si>
  <si>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</si>
  <si>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</si>
  <si>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</si>
  <si>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</si>
  <si>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</si>
  <si>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</si>
  <si>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</si>
  <si>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</si>
  <si>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</si>
  <si>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</si>
  <si>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</si>
  <si>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</si>
  <si>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</si>
  <si>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</si>
  <si>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</si>
  <si>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</si>
  <si>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</si>
  <si>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</si>
  <si>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</si>
  <si>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</si>
  <si>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</si>
  <si>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</si>
  <si>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</si>
  <si>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</si>
  <si>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</si>
  <si>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</si>
  <si>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</si>
  <si>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</si>
  <si>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</si>
  <si>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</si>
  <si>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</si>
  <si>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</si>
  <si>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</si>
  <si>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</si>
  <si>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</si>
  <si>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</si>
  <si>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</si>
  <si>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</si>
  <si>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</si>
  <si>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</si>
  <si>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</si>
  <si>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</si>
  <si>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</si>
  <si>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</si>
  <si>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</si>
  <si>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</si>
  <si>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</si>
  <si>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</si>
  <si>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</si>
  <si>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</si>
  <si>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</si>
  <si>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</si>
  <si>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</si>
  <si>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</si>
  <si>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</si>
  <si>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</si>
  <si>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</si>
  <si>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</si>
  <si>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</si>
  <si>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</si>
  <si>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</si>
  <si>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</si>
  <si>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</si>
  <si>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</si>
  <si>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</si>
  <si>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</si>
  <si>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</si>
  <si>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</si>
  <si>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</si>
  <si>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</si>
  <si>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</si>
  <si>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</si>
  <si>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</si>
  <si>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</si>
  <si>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</si>
  <si>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</si>
  <si>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</si>
  <si>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</si>
  <si>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</si>
  <si>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</si>
  <si>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</si>
  <si>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</si>
  <si>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</si>
  <si>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</si>
  <si>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</si>
  <si>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</si>
  <si>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</si>
  <si>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</si>
  <si>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</si>
  <si>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</si>
  <si>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</si>
  <si>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</si>
  <si>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</si>
  <si>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</si>
  <si>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</si>
  <si>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</si>
  <si>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</si>
  <si>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</si>
  <si>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</si>
  <si>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</si>
  <si>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</si>
  <si>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</si>
  <si>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</si>
  <si>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</si>
  <si>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</si>
  <si>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</si>
  <si>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</si>
  <si>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</si>
  <si>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</si>
  <si>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</si>
  <si>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</si>
  <si>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</si>
  <si>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</si>
  <si>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</si>
  <si>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</si>
  <si>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</si>
  <si>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</si>
  <si>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</si>
  <si>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</si>
  <si>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</si>
  <si>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</si>
  <si>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</si>
  <si>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</si>
  <si>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</si>
  <si>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</si>
  <si>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</si>
  <si>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</si>
  <si>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</si>
  <si>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</si>
  <si>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</si>
  <si>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</si>
  <si>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</si>
  <si>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</si>
  <si>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</si>
  <si>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</si>
  <si>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</si>
  <si>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</si>
  <si>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</si>
  <si>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</si>
  <si>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</si>
  <si>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</si>
  <si>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</si>
  <si>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</si>
  <si>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</si>
  <si>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</si>
  <si>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</si>
  <si>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</si>
  <si>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</si>
  <si>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</si>
  <si>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</si>
  <si>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</si>
  <si>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</si>
  <si>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</si>
  <si>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</si>
  <si>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</si>
  <si>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</si>
  <si>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</si>
  <si>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</si>
  <si>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</si>
  <si>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</si>
  <si>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</si>
  <si>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</si>
  <si>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</si>
  <si>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</si>
  <si>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</si>
  <si>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</si>
  <si>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</si>
  <si>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</si>
  <si>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</si>
  <si>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</si>
  <si>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</si>
  <si>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</si>
  <si>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</si>
  <si>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</si>
  <si>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</si>
  <si>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</si>
  <si>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</si>
  <si>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</si>
  <si>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</si>
  <si>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</si>
  <si>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</si>
  <si>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</si>
  <si>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</si>
  <si>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</si>
  <si>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</si>
  <si>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</si>
  <si>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</si>
  <si>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</si>
  <si>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</si>
  <si>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</si>
  <si>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</si>
  <si>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</si>
  <si>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</si>
  <si>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</si>
  <si>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</si>
  <si>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</si>
  <si>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</si>
  <si>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</si>
  <si>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</si>
  <si>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</si>
  <si>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</si>
  <si>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</si>
  <si>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</si>
  <si>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</si>
  <si>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</si>
  <si>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</si>
  <si>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</si>
  <si>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</si>
  <si>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</si>
  <si>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</si>
  <si>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</si>
  <si>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</si>
  <si>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</si>
  <si>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</si>
  <si>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</si>
  <si>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</si>
  <si>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</si>
  <si>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</si>
  <si>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</si>
  <si>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</si>
  <si>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</si>
  <si>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</si>
  <si>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</si>
  <si>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</si>
  <si>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</si>
  <si>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</si>
  <si>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</si>
  <si>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</si>
  <si>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</si>
  <si>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</si>
  <si>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</si>
  <si>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</si>
  <si>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</si>
  <si>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</si>
  <si>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</si>
  <si>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</si>
  <si>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</si>
  <si>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</si>
  <si>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</si>
  <si>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</si>
  <si>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</si>
  <si>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</si>
  <si>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</si>
  <si>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</si>
  <si>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</si>
  <si>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</si>
  <si>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</si>
  <si>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</si>
  <si>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</si>
  <si>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</si>
  <si>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</si>
  <si>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</si>
  <si>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</si>
  <si>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</si>
  <si>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</si>
  <si>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</si>
  <si>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</si>
  <si>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</si>
  <si>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</si>
  <si>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</si>
  <si>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</si>
  <si>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</si>
  <si>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</si>
  <si>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</si>
  <si>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</si>
  <si>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</si>
  <si>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</si>
  <si>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</si>
  <si>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</si>
  <si>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</si>
  <si>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</si>
  <si>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</si>
  <si>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</si>
  <si>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</si>
  <si>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</si>
  <si>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</si>
  <si>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</si>
  <si>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</si>
  <si>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</si>
  <si>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</si>
  <si>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</si>
  <si>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</si>
  <si>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</si>
  <si>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</si>
  <si>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</si>
  <si>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</si>
  <si>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</si>
  <si>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</si>
  <si>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</si>
  <si>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</si>
  <si>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</si>
  <si>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</si>
  <si>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</si>
  <si>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</si>
  <si>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</si>
  <si>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</si>
  <si>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</si>
  <si>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</si>
  <si>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</si>
  <si>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</si>
  <si>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</si>
  <si>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</si>
  <si>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</si>
  <si>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</si>
  <si>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</si>
  <si>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</si>
  <si>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</si>
  <si>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</si>
  <si>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</si>
  <si>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</si>
  <si>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</si>
  <si>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</si>
  <si>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</si>
  <si>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</si>
  <si>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</si>
  <si>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</si>
  <si>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</si>
  <si>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</si>
  <si>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</si>
  <si>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</si>
  <si>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</si>
  <si>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</si>
  <si>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</si>
  <si>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</si>
  <si>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</si>
  <si>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</si>
  <si>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</si>
  <si>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</si>
  <si>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</si>
  <si>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</si>
  <si>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</si>
  <si>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</si>
  <si>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</si>
  <si>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</si>
  <si>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</si>
  <si>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</si>
  <si>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</si>
  <si>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</si>
  <si>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</si>
  <si>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</si>
  <si>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</si>
  <si>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</si>
  <si>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</si>
  <si>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</si>
  <si>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</si>
  <si>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</si>
  <si>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</si>
  <si>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</si>
  <si>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</si>
  <si>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</si>
  <si>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</si>
  <si>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</si>
  <si>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</si>
  <si>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</si>
  <si>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</si>
  <si>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</si>
  <si>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</si>
  <si>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</si>
  <si>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</si>
  <si>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</si>
  <si>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</si>
  <si>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</si>
  <si>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</si>
  <si>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</si>
  <si>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</si>
  <si>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</si>
  <si>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</si>
  <si>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</si>
  <si>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</si>
  <si>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</si>
  <si>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</si>
  <si>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</si>
  <si>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</si>
  <si>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</si>
  <si>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</si>
  <si>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</si>
  <si>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</si>
  <si>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</si>
  <si>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</si>
  <si>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</si>
  <si>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</si>
  <si>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</si>
  <si>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</si>
  <si>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</si>
  <si>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</si>
  <si>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</si>
  <si>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</si>
  <si>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</si>
  <si>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</si>
  <si>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</si>
  <si>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</si>
  <si>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</si>
  <si>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</si>
  <si>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</si>
  <si>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</si>
  <si>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</si>
  <si>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</si>
  <si>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</si>
  <si>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</si>
  <si>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</si>
  <si>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</si>
  <si>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</si>
  <si>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</si>
  <si>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</si>
  <si>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</si>
  <si>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</si>
  <si>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</si>
  <si>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</si>
  <si>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</si>
  <si>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</si>
  <si>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</si>
  <si>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</si>
  <si>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</si>
  <si>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</si>
  <si>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</si>
  <si>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</si>
  <si>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</si>
  <si>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</si>
  <si>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</si>
  <si>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</si>
  <si>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</si>
  <si>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</si>
  <si>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</si>
  <si>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</si>
  <si>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</si>
  <si>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</si>
  <si>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</si>
  <si>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</si>
  <si>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</si>
  <si>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</si>
  <si>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</si>
  <si>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</si>
  <si>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</si>
  <si>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</si>
  <si>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</si>
  <si>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</si>
  <si>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</si>
  <si>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</si>
  <si>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</si>
  <si>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</si>
  <si>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</si>
  <si>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</si>
  <si>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</si>
  <si>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</si>
  <si>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</si>
  <si>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</si>
  <si>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</si>
  <si>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</si>
  <si>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</si>
  <si>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</si>
  <si>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</si>
  <si>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</si>
  <si>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</si>
  <si>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</si>
  <si>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</si>
  <si>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</si>
  <si>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</si>
  <si>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</si>
  <si>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</si>
  <si>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</si>
  <si>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</si>
  <si>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</si>
  <si>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</si>
  <si>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</si>
  <si>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</si>
  <si>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</si>
  <si>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</si>
  <si>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</si>
  <si>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</si>
  <si>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</si>
  <si>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</si>
  <si>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</si>
  <si>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</si>
  <si>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</si>
  <si>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</si>
  <si>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</si>
  <si>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</si>
  <si>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</si>
  <si>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</si>
  <si>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</si>
  <si>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</si>
  <si>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</si>
  <si>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</si>
  <si>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</si>
  <si>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</si>
  <si>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</si>
  <si>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</si>
  <si>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</si>
  <si>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</si>
  <si>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</si>
  <si>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</si>
  <si>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</si>
  <si>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</si>
  <si>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</si>
  <si>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</si>
  <si>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</si>
  <si>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</si>
  <si>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</si>
  <si>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</si>
  <si>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</si>
  <si>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</si>
  <si>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</si>
  <si>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</si>
  <si>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</si>
  <si>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</si>
  <si>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</si>
  <si>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</si>
  <si>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</si>
  <si>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</si>
  <si>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</si>
  <si>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</si>
  <si>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</si>
  <si>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</si>
  <si>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</si>
  <si>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</si>
  <si>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</si>
  <si>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</si>
  <si>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</si>
  <si>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</si>
  <si>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</si>
  <si>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</si>
  <si>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</si>
  <si>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</si>
  <si>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</si>
  <si>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</si>
  <si>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</si>
  <si>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</si>
  <si>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</si>
  <si>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</si>
  <si>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</si>
  <si>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</si>
  <si>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</si>
  <si>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</si>
  <si>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</si>
  <si>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</si>
  <si>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</si>
  <si>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</si>
  <si>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</si>
  <si>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</si>
  <si>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</si>
  <si>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</si>
  <si>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</si>
  <si>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</si>
  <si>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</si>
  <si>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</si>
  <si>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</si>
  <si>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</si>
  <si>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</si>
  <si>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</si>
  <si>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</si>
  <si>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</si>
  <si>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</si>
  <si>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</si>
  <si>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</si>
  <si>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</si>
  <si>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</si>
  <si>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</si>
  <si>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</si>
  <si>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</si>
  <si>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</si>
  <si>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</si>
  <si>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</si>
  <si>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</si>
  <si>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</si>
  <si>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</si>
  <si>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</si>
  <si>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</si>
  <si>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</si>
  <si>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</si>
  <si>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</si>
  <si>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</si>
  <si>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</si>
  <si>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</si>
  <si>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</si>
  <si>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</si>
  <si>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</si>
  <si>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</si>
  <si>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</si>
  <si>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</si>
  <si>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</si>
  <si>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</si>
  <si>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</si>
  <si>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</si>
  <si>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</si>
  <si>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</si>
  <si>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</si>
  <si>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</si>
  <si>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</si>
  <si>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</si>
  <si>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</si>
  <si>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</si>
  <si>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</si>
  <si>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</si>
  <si>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</si>
  <si>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</si>
  <si>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</si>
  <si>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</si>
  <si>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</si>
  <si>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</si>
  <si>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</si>
  <si>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</si>
  <si>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</si>
  <si>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</si>
  <si>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</si>
  <si>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</si>
  <si>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</si>
  <si>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</si>
  <si>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</si>
  <si>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</si>
  <si>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</si>
  <si>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</si>
  <si>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</si>
  <si>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</si>
  <si>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</si>
  <si>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</si>
  <si>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</si>
  <si>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</si>
  <si>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</si>
  <si>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</si>
  <si>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</si>
  <si>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</si>
  <si>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</si>
  <si>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</si>
  <si>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</si>
  <si>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</si>
  <si>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</si>
  <si>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</si>
  <si>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</si>
  <si>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</si>
  <si>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</si>
  <si>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</si>
  <si>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</si>
  <si>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</si>
  <si>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</si>
  <si>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</si>
  <si>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</si>
  <si>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</si>
  <si>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</si>
  <si>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</si>
  <si>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</si>
  <si>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</si>
  <si>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</si>
  <si>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</si>
  <si>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</si>
  <si>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</si>
  <si>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</si>
  <si>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</si>
  <si>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</si>
  <si>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</si>
  <si>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</si>
  <si>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</si>
  <si>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</si>
  <si>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</si>
  <si>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</si>
  <si>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</si>
  <si>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</si>
  <si>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</si>
  <si>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</si>
  <si>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</si>
  <si>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</si>
  <si>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</si>
  <si>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</si>
  <si>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</si>
  <si>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</si>
  <si>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</si>
  <si>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</si>
  <si>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</si>
  <si>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</si>
  <si>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</si>
  <si>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</si>
  <si>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</si>
  <si>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</si>
  <si>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</si>
  <si>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</si>
  <si>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</si>
  <si>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</si>
  <si>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</si>
  <si>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</si>
  <si>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</si>
  <si>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</si>
  <si>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</si>
  <si>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</si>
  <si>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</si>
  <si>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</si>
  <si>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</si>
  <si>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</si>
  <si>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</si>
  <si>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</si>
  <si>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</si>
  <si>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</si>
  <si>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</si>
  <si>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</si>
  <si>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</si>
  <si>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</si>
  <si>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</si>
  <si>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</si>
  <si>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</si>
  <si>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</si>
  <si>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</si>
  <si>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</si>
  <si>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</si>
  <si>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</si>
  <si>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</si>
  <si>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</si>
  <si>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</si>
  <si>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</si>
  <si>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</si>
  <si>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</si>
  <si>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</si>
  <si>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</si>
  <si>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</si>
  <si>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</si>
  <si>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</si>
  <si>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</si>
  <si>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</si>
  <si>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</si>
  <si>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</si>
  <si>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</si>
  <si>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</si>
  <si>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</si>
  <si>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</si>
  <si>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</si>
  <si>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</si>
  <si>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</si>
  <si>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</si>
  <si>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</si>
  <si>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</si>
  <si>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</si>
  <si>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</si>
  <si>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</si>
  <si>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</si>
  <si>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</si>
  <si>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</si>
  <si>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</si>
  <si>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</si>
  <si>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</si>
  <si>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</si>
  <si>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</si>
  <si>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</si>
  <si>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</si>
  <si>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</si>
  <si>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</si>
  <si>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</si>
  <si>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</si>
  <si>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</si>
  <si>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</si>
  <si>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</si>
  <si>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</si>
  <si>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</si>
  <si>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</si>
  <si>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</si>
  <si>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</si>
  <si>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</si>
  <si>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</si>
  <si>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</si>
  <si>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</si>
  <si>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</si>
  <si>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</si>
  <si>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</si>
  <si>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</si>
  <si>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</si>
  <si>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</si>
  <si>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</si>
  <si>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</si>
  <si>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</si>
  <si>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</si>
  <si>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</si>
  <si>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</si>
  <si>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</si>
  <si>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</si>
  <si>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</si>
  <si>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</si>
  <si>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</si>
  <si>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</si>
  <si>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</si>
  <si>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</si>
  <si>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</si>
  <si>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</si>
  <si>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</si>
  <si>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</si>
  <si>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</si>
  <si>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</si>
  <si>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</si>
  <si>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</si>
  <si>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</si>
  <si>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</si>
  <si>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</si>
  <si>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</si>
  <si>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</si>
  <si>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</si>
  <si>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</si>
  <si>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</si>
  <si>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</si>
  <si>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</si>
  <si>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</si>
  <si>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</si>
  <si>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</si>
  <si>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</si>
  <si>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</si>
  <si>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</si>
  <si>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</si>
  <si>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</si>
  <si>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</si>
  <si>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</si>
  <si>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</si>
  <si>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</si>
  <si>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</si>
  <si>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</si>
  <si>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</si>
  <si>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</si>
  <si>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</si>
  <si>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</si>
  <si>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</si>
  <si>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</si>
  <si>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</si>
  <si>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</si>
  <si>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</si>
  <si>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</si>
  <si>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</si>
  <si>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</si>
  <si>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</si>
  <si>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</si>
  <si>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</si>
  <si>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</si>
  <si>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</si>
  <si>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</si>
  <si>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</si>
  <si>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</si>
  <si>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</si>
  <si>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</si>
  <si>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</si>
  <si>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</si>
  <si>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</si>
  <si>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</si>
  <si>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</si>
  <si>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</si>
  <si>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</si>
  <si>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</si>
  <si>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</si>
  <si>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</si>
  <si>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</si>
  <si>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</si>
  <si>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</si>
  <si>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</si>
  <si>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</si>
  <si>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</si>
  <si>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</si>
  <si>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</si>
  <si>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</si>
  <si>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</si>
  <si>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</si>
  <si>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</si>
  <si>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</si>
  <si>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</si>
  <si>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</si>
  <si>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</si>
  <si>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</si>
  <si>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</si>
  <si>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</si>
  <si>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</si>
  <si>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</si>
  <si>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</si>
  <si>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</si>
  <si>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</si>
  <si>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</si>
  <si>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</si>
  <si>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</si>
  <si>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</si>
  <si>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</si>
  <si>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</si>
  <si>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</si>
  <si>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</si>
  <si>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</si>
  <si>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</si>
  <si>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</si>
  <si>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</si>
  <si>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</si>
  <si>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</si>
  <si>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</si>
  <si>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</si>
  <si>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</si>
  <si>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</si>
  <si>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</si>
  <si>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</si>
  <si>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</si>
  <si>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</si>
  <si>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</si>
  <si>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</si>
  <si>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</si>
  <si>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</si>
  <si>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</si>
  <si>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</si>
  <si>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</si>
  <si>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</si>
  <si>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</si>
  <si>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</si>
  <si>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</si>
  <si>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</si>
  <si>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</si>
  <si>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</si>
  <si>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</si>
  <si>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</si>
  <si>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</si>
  <si>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</si>
  <si>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</si>
  <si>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</si>
  <si>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</si>
  <si>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</si>
  <si>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</si>
  <si>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</si>
  <si>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</si>
  <si>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</si>
  <si>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</si>
  <si>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</si>
  <si>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</si>
  <si>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</si>
  <si>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</si>
  <si>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</si>
  <si>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</si>
  <si>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</si>
  <si>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</si>
  <si>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</si>
  <si>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</si>
  <si>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</si>
  <si>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</si>
  <si>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</si>
  <si>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</si>
  <si>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</si>
  <si>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</si>
  <si>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</si>
  <si>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</si>
  <si>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</si>
  <si>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</si>
  <si>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</si>
  <si>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</si>
  <si>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</si>
  <si>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</si>
  <si>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</si>
  <si>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</si>
  <si>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</si>
  <si>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</si>
  <si>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</si>
  <si>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</si>
  <si>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</si>
  <si>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</si>
  <si>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</si>
  <si>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</si>
  <si>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</si>
  <si>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</si>
  <si>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</si>
  <si>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</si>
  <si>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</si>
  <si>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</si>
  <si>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</si>
  <si>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</si>
  <si>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</si>
  <si>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</si>
  <si>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</si>
  <si>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</si>
  <si>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</si>
  <si>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</si>
  <si>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</si>
  <si>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</si>
  <si>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</si>
  <si>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</si>
  <si>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</si>
  <si>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</si>
  <si>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</si>
  <si>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</si>
  <si>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</si>
  <si>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</si>
  <si>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</si>
  <si>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</si>
  <si>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</si>
  <si>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</si>
  <si>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</si>
  <si>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</si>
  <si>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</si>
  <si>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</si>
  <si>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</si>
  <si>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</si>
  <si>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</si>
  <si>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</si>
  <si>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</si>
  <si>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</si>
  <si>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</si>
  <si>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</si>
  <si>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</si>
  <si>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</si>
  <si>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</si>
  <si>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</si>
  <si>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</si>
  <si>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</si>
  <si>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</si>
  <si>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</si>
  <si>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</si>
  <si>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</si>
  <si>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</si>
  <si>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</si>
  <si>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</si>
  <si>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</si>
  <si>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</si>
  <si>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</si>
  <si>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</si>
  <si>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</si>
  <si>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</si>
  <si>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</si>
  <si>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</si>
  <si>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</si>
  <si>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</si>
  <si>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</si>
  <si>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</si>
  <si>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</si>
  <si>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</si>
  <si>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</si>
  <si>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</si>
  <si>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</si>
  <si>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</si>
  <si>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</si>
  <si>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</si>
  <si>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</si>
  <si>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</si>
  <si>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</si>
  <si>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</si>
  <si>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</si>
  <si>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</si>
  <si>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</si>
  <si>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</si>
  <si>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</si>
  <si>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</si>
  <si>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</si>
  <si>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</si>
  <si>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</si>
  <si>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</si>
  <si>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</si>
  <si>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</si>
  <si>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</si>
  <si>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</si>
  <si>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</si>
  <si>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</si>
  <si>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</si>
  <si>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</si>
  <si>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</si>
  <si>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</si>
  <si>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</si>
  <si>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</si>
  <si>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</si>
  <si>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</si>
  <si>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</si>
  <si>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</si>
  <si>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</si>
  <si>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</si>
  <si>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</si>
  <si>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</si>
  <si>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</si>
  <si>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</si>
  <si>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</si>
  <si>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</si>
  <si>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</si>
  <si>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</si>
  <si>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</si>
  <si>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</si>
  <si>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</si>
  <si>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</si>
  <si>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</si>
  <si>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</si>
  <si>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</si>
  <si>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</si>
  <si>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</si>
  <si>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</si>
  <si>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</si>
  <si>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</si>
  <si>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</si>
  <si>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</si>
  <si>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</si>
  <si>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</si>
  <si>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</si>
  <si>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</si>
  <si>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</si>
  <si>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</si>
  <si>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</si>
  <si>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</si>
  <si>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</si>
  <si>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</si>
  <si>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</si>
  <si>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</si>
  <si>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</si>
  <si>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</si>
  <si>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</si>
  <si>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</si>
  <si>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</si>
  <si>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</si>
  <si>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</si>
  <si>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</si>
  <si>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</si>
  <si>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</si>
  <si>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</si>
  <si>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</si>
  <si>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</si>
  <si>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</si>
  <si>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</si>
  <si>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</si>
  <si>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</si>
  <si>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</si>
  <si>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</si>
  <si>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</si>
  <si>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</si>
  <si>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</si>
  <si>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</si>
  <si>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</si>
  <si>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</si>
  <si>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</si>
  <si>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</si>
  <si>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</si>
  <si>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</si>
  <si>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</si>
  <si>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</si>
  <si>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</si>
  <si>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</si>
  <si>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</si>
  <si>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</si>
  <si>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</si>
  <si>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</si>
  <si>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</si>
  <si>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</si>
  <si>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</si>
  <si>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</si>
  <si>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</si>
  <si>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</si>
  <si>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</si>
  <si>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</si>
  <si>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</si>
  <si>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</si>
  <si>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</si>
  <si>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</si>
  <si>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</si>
  <si>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</si>
  <si>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</si>
  <si>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</si>
  <si>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</si>
  <si>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</si>
  <si>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</si>
  <si>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</si>
  <si>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</si>
  <si>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</si>
  <si>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</si>
  <si>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</si>
  <si>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</si>
  <si>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</si>
  <si>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</si>
  <si>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</si>
  <si>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</si>
  <si>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</si>
  <si>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</si>
  <si>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</si>
  <si>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</si>
  <si>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</si>
  <si>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</si>
  <si>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</si>
  <si>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</si>
  <si>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</si>
  <si>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</si>
  <si>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</si>
  <si>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</si>
  <si>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</si>
  <si>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</si>
  <si>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</si>
  <si>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</si>
  <si>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</si>
  <si>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</si>
  <si>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</si>
  <si>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</si>
  <si>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</si>
  <si>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</si>
  <si>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</si>
  <si>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</si>
  <si>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</si>
  <si>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</si>
  <si>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</si>
  <si>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</si>
  <si>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</si>
  <si>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</si>
  <si>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</si>
  <si>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</si>
  <si>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</si>
  <si>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</si>
  <si>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</si>
  <si>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</si>
  <si>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</si>
  <si>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</si>
  <si>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</si>
  <si>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</si>
  <si>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</si>
  <si>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</si>
  <si>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</si>
  <si>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</si>
  <si>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</si>
  <si>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</si>
  <si>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</si>
  <si>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</si>
  <si>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</si>
  <si>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</si>
  <si>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</si>
  <si>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</si>
  <si>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</si>
  <si>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</si>
  <si>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</si>
  <si>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</si>
  <si>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</si>
  <si>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</si>
  <si>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</si>
  <si>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</si>
  <si>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</si>
  <si>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</si>
  <si>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</si>
  <si>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</si>
  <si>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</si>
  <si>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</si>
  <si>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</si>
  <si>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</si>
  <si>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</si>
  <si>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</si>
  <si>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</si>
  <si>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</si>
  <si>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</si>
  <si>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</si>
  <si>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</si>
  <si>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</si>
  <si>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</si>
  <si>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</si>
  <si>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</si>
  <si>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</si>
  <si>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</si>
  <si>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</si>
  <si>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</si>
  <si>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</si>
  <si>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</si>
  <si>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</si>
  <si>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</si>
  <si>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</si>
  <si>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</si>
  <si>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</si>
  <si>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</si>
  <si>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</si>
  <si>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</si>
  <si>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</si>
  <si>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</si>
  <si>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</si>
  <si>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</si>
  <si>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</si>
  <si>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</si>
  <si>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</si>
  <si>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</si>
  <si>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</si>
  <si>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</si>
  <si>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</si>
  <si>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</si>
  <si>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</si>
  <si>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</si>
  <si>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</si>
  <si>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</si>
  <si>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</si>
  <si>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</si>
  <si>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</si>
  <si>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</si>
  <si>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</si>
  <si>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</si>
  <si>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</si>
  <si>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</si>
  <si>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</si>
  <si>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</si>
  <si>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</si>
  <si>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</si>
  <si>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</si>
  <si>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</si>
  <si>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</si>
  <si>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</si>
  <si>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</si>
  <si>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</si>
  <si>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</si>
  <si>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</si>
  <si>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</si>
  <si>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</si>
  <si>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</si>
  <si>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</si>
  <si>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</si>
  <si>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</si>
  <si>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</si>
  <si>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</si>
  <si>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</si>
  <si>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</si>
  <si>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</si>
  <si>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</si>
  <si>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</si>
  <si>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</si>
  <si>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</si>
  <si>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</si>
  <si>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</si>
  <si>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</si>
  <si>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</si>
  <si>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</si>
  <si>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</si>
  <si>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</si>
  <si>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</si>
  <si>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</si>
  <si>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</si>
  <si>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</si>
  <si>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</si>
  <si>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</si>
  <si>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</si>
  <si>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</si>
  <si>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</si>
  <si>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</si>
  <si>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</si>
  <si>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</si>
  <si>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</si>
  <si>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</si>
  <si>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</si>
  <si>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</si>
  <si>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</si>
  <si>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</si>
  <si>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</si>
  <si>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</si>
  <si>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</si>
  <si>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</si>
  <si>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</si>
  <si>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</si>
  <si>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</si>
  <si>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</si>
  <si>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</si>
  <si>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</si>
  <si>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</si>
  <si>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</si>
  <si>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</si>
  <si>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</si>
  <si>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</si>
  <si>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</si>
  <si>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</si>
  <si>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</si>
  <si>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</si>
  <si>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</si>
  <si>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</si>
  <si>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</si>
  <si>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</si>
  <si>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</si>
  <si>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</si>
  <si>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</si>
  <si>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</si>
  <si>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</si>
  <si>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</si>
  <si>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</si>
  <si>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</si>
  <si>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</si>
  <si>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</si>
  <si>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</si>
  <si>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</si>
  <si>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</si>
  <si>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</si>
  <si>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</si>
  <si>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</si>
  <si>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</si>
  <si>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</si>
  <si>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</si>
  <si>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</si>
  <si>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</si>
  <si>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</si>
  <si>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</si>
  <si>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</si>
  <si>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</si>
  <si>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</si>
  <si>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</si>
  <si>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</si>
  <si>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</si>
  <si>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</si>
  <si>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</si>
  <si>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</si>
  <si>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</si>
  <si>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</si>
  <si>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</si>
  <si>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</si>
  <si>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</si>
  <si>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</si>
  <si>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</si>
  <si>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</si>
  <si>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</si>
  <si>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</si>
  <si>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</si>
  <si>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</si>
  <si>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</si>
  <si>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</si>
  <si>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</si>
  <si>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</si>
  <si>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</si>
  <si>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</si>
  <si>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</si>
  <si>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</si>
  <si>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</si>
  <si>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</si>
  <si>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</si>
  <si>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</si>
  <si>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</si>
  <si>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</si>
  <si>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</si>
  <si>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</si>
  <si>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</si>
  <si>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</si>
  <si>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</si>
  <si>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</si>
  <si>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</si>
  <si>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</si>
  <si>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</si>
  <si>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</si>
  <si>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</si>
  <si>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</si>
  <si>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</si>
  <si>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</si>
  <si>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</si>
  <si>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</si>
  <si>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</si>
  <si>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</si>
  <si>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</si>
  <si>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</si>
  <si>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</si>
  <si>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</si>
  <si>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</si>
  <si>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</si>
  <si>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</si>
  <si>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</si>
  <si>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</si>
  <si>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</si>
  <si>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</si>
  <si>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</si>
  <si>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</si>
  <si>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</si>
  <si>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</si>
  <si>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</si>
  <si>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</si>
  <si>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</si>
  <si>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</si>
  <si>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</si>
  <si>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</si>
  <si>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</si>
  <si>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</si>
  <si>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</si>
  <si>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</si>
  <si>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</si>
  <si>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</si>
  <si>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</si>
  <si>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</si>
  <si>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</si>
  <si>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</si>
  <si>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</si>
  <si>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</si>
  <si>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</si>
  <si>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</si>
  <si>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</si>
  <si>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</si>
  <si>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</si>
  <si>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</si>
  <si>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</si>
  <si>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</si>
  <si>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</si>
  <si>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</si>
  <si>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</si>
  <si>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</si>
  <si>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</si>
  <si>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</si>
  <si>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</si>
  <si>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</si>
  <si>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</si>
  <si>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</si>
  <si>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</si>
  <si>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</si>
  <si>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</si>
  <si>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</si>
  <si>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</si>
  <si>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</si>
  <si>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</si>
  <si>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</si>
  <si>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</si>
  <si>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</si>
  <si>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</si>
  <si>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</si>
  <si>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</si>
  <si>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</si>
  <si>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</si>
  <si>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</si>
  <si>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</si>
  <si>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</si>
  <si>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</si>
  <si>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</si>
  <si>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</si>
  <si>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</si>
  <si>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</si>
  <si>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</si>
  <si>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</si>
  <si>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</si>
  <si>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</si>
  <si>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</si>
  <si>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</si>
  <si>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</si>
  <si>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</si>
  <si>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</si>
  <si>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</si>
  <si>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</si>
  <si>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</si>
  <si>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</si>
  <si>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</si>
  <si>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</si>
  <si>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</si>
  <si>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</si>
  <si>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</si>
  <si>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</si>
  <si>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</si>
  <si>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</si>
  <si>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</si>
  <si>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</si>
  <si>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</si>
  <si>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</si>
  <si>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</si>
  <si>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</si>
  <si>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</si>
  <si>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</si>
  <si>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</si>
  <si>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</si>
  <si>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</si>
  <si>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</si>
  <si>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</si>
  <si>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</si>
  <si>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</si>
  <si>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</si>
  <si>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</si>
  <si>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</si>
  <si>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</si>
  <si>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</si>
  <si>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</si>
  <si>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</si>
  <si>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</si>
  <si>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</si>
  <si>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</si>
  <si>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</si>
  <si>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</si>
  <si>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</si>
  <si>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</si>
  <si>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</si>
  <si>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</si>
  <si>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</si>
  <si>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</si>
  <si>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</si>
  <si>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</si>
  <si>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</si>
  <si>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</si>
  <si>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</si>
  <si>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</si>
  <si>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</si>
  <si>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</si>
  <si>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</si>
  <si>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</si>
  <si>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</si>
  <si>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</si>
  <si>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</si>
  <si>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</si>
  <si>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</si>
  <si>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</si>
  <si>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</si>
  <si>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</si>
  <si>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</si>
  <si>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</si>
  <si>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</si>
  <si>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</si>
  <si>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</si>
  <si>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</si>
  <si>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</si>
  <si>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</si>
  <si>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</si>
  <si>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</si>
  <si>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</si>
  <si>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</si>
  <si>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</si>
  <si>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</si>
  <si>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</si>
  <si>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</si>
  <si>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</si>
  <si>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</si>
  <si>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</si>
  <si>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</si>
  <si>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</si>
  <si>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</si>
  <si>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</si>
  <si>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</si>
  <si>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</si>
  <si>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</si>
  <si>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</si>
  <si>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</si>
  <si>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</si>
  <si>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</si>
  <si>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</si>
  <si>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</si>
  <si>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</si>
  <si>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</si>
  <si>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</si>
  <si>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</si>
  <si>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</si>
  <si>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</si>
  <si>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</si>
  <si>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</si>
  <si>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</si>
  <si>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</si>
  <si>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</si>
  <si>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</si>
  <si>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</si>
  <si>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</si>
  <si>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</si>
  <si>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</si>
  <si>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</si>
  <si>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</si>
  <si>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</si>
  <si>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</si>
  <si>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</si>
  <si>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</si>
  <si>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</si>
  <si>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</si>
  <si>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</si>
  <si>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</si>
  <si>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</si>
  <si>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</si>
  <si>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</si>
  <si>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</si>
  <si>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</si>
  <si>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</si>
  <si>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</si>
  <si>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</si>
  <si>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</si>
  <si>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</si>
  <si>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</si>
  <si>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</si>
  <si>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</si>
  <si>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</si>
  <si>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</si>
  <si>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</si>
  <si>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</si>
  <si>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</si>
  <si>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</si>
  <si>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</si>
  <si>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</si>
  <si>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</si>
  <si>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</si>
  <si>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</si>
  <si>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</si>
  <si>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</si>
  <si>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</si>
  <si>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</si>
  <si>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</si>
  <si>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</si>
  <si>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</si>
  <si>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</si>
  <si>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</si>
  <si>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</si>
  <si>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</si>
  <si>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</si>
  <si>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</si>
  <si>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</si>
  <si>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</si>
  <si>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</si>
  <si>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</si>
  <si>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</si>
  <si>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</si>
  <si>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</si>
  <si>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</si>
  <si>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</si>
  <si>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</si>
  <si>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</si>
  <si>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</si>
  <si>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</si>
  <si>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</si>
  <si>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</si>
  <si>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</si>
  <si>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</si>
  <si>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</si>
  <si>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</si>
  <si>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</si>
  <si>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</si>
  <si>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</si>
  <si>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</si>
  <si>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</si>
  <si>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</si>
  <si>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</si>
  <si>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</si>
  <si>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</si>
  <si>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</si>
  <si>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</si>
  <si>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</si>
  <si>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</si>
  <si>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</si>
  <si>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</si>
  <si>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</si>
  <si>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</si>
  <si>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</si>
  <si>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</si>
  <si>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</si>
  <si>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</si>
  <si>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</si>
  <si>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</si>
  <si>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</si>
  <si>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</si>
  <si>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</si>
  <si>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</si>
  <si>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</si>
  <si>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</si>
  <si>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</si>
  <si>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</si>
  <si>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</si>
  <si>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</si>
  <si>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</si>
  <si>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</si>
  <si>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</si>
  <si>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</si>
  <si>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</si>
  <si>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</si>
  <si>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</si>
  <si>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</si>
  <si>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</si>
  <si>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</si>
  <si>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</si>
  <si>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</si>
  <si>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</si>
  <si>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</si>
  <si>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</si>
  <si>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</si>
  <si>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</si>
  <si>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</si>
  <si>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</si>
  <si>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</si>
  <si>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</si>
  <si>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</si>
  <si>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</si>
  <si>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</si>
  <si>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</si>
  <si>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</si>
  <si>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</si>
  <si>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</si>
  <si>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</si>
  <si>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</si>
  <si>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</si>
  <si>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</si>
  <si>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</si>
  <si>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</si>
  <si>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</si>
  <si>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</si>
  <si>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</si>
  <si>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</si>
  <si>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</si>
  <si>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</si>
  <si>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</si>
  <si>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</si>
  <si>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</si>
  <si>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</si>
  <si>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</si>
  <si>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</si>
  <si>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</si>
  <si>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</si>
  <si>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</si>
  <si>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</si>
  <si>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</si>
  <si>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</si>
  <si>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</si>
  <si>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</si>
  <si>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</si>
  <si>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</si>
  <si>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</si>
  <si>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</si>
  <si>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</si>
  <si>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</si>
  <si>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</si>
  <si>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</si>
  <si>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</si>
  <si>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</si>
  <si>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</si>
  <si>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</si>
  <si>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</si>
  <si>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</si>
  <si>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</si>
  <si>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</si>
  <si>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</si>
  <si>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</si>
  <si>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</si>
  <si>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</si>
  <si>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</si>
  <si>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</si>
  <si>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</si>
  <si>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</si>
  <si>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</si>
  <si>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</si>
  <si>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</si>
  <si>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</si>
  <si>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</si>
  <si>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</si>
  <si>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</si>
  <si>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</si>
  <si>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</si>
  <si>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</si>
  <si>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</si>
  <si>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</si>
  <si>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</si>
  <si>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</si>
  <si>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</si>
  <si>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</si>
  <si>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</si>
  <si>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</si>
  <si>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</si>
  <si>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</si>
  <si>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</si>
  <si>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</si>
  <si>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</si>
  <si>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</si>
  <si>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</si>
  <si>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</si>
  <si>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</si>
  <si>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</si>
  <si>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</si>
  <si>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</si>
  <si>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</si>
  <si>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</si>
  <si>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</si>
  <si>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</si>
  <si>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</si>
  <si>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</si>
  <si>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</si>
  <si>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</si>
  <si>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</si>
  <si>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</si>
  <si>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</si>
  <si>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</si>
  <si>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</si>
  <si>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</si>
  <si>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</si>
  <si>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</si>
  <si>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</si>
  <si>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</si>
  <si>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</si>
  <si>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</si>
  <si>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</si>
  <si>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</si>
  <si>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</si>
  <si>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</si>
  <si>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</si>
  <si>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</si>
  <si>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</si>
  <si>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</si>
  <si>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</si>
  <si>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</si>
  <si>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</si>
  <si>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</si>
  <si>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</si>
  <si>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</si>
  <si>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</si>
  <si>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</si>
  <si>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</si>
  <si>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</si>
  <si>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</si>
  <si>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</si>
  <si>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</si>
  <si>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</si>
  <si>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</si>
  <si>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</si>
  <si>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</si>
  <si>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</si>
  <si>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</si>
  <si>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</si>
  <si>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</si>
  <si>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</si>
  <si>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</si>
  <si>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</si>
  <si>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</si>
  <si>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</si>
  <si>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</si>
  <si>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</si>
  <si>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</si>
  <si>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</si>
  <si>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</si>
  <si>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</si>
  <si>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</si>
  <si>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</si>
  <si>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</si>
  <si>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</si>
  <si>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</si>
  <si>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</si>
  <si>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</si>
  <si>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</si>
  <si>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</si>
  <si>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</si>
  <si>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</si>
  <si>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</si>
  <si>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</si>
  <si>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</si>
  <si>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</si>
  <si>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</si>
  <si>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</si>
  <si>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</si>
  <si>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</si>
  <si>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</si>
  <si>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</si>
  <si>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</si>
  <si>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</si>
  <si>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</si>
  <si>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</si>
  <si>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</si>
  <si>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</si>
  <si>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</si>
  <si>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</si>
  <si>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</si>
  <si>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</si>
  <si>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</si>
  <si>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</si>
  <si>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</si>
  <si>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</si>
  <si>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</si>
  <si>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</si>
  <si>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</si>
  <si>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</si>
  <si>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</si>
  <si>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</si>
  <si>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</si>
  <si>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</si>
  <si>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</si>
  <si>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</si>
  <si>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</si>
  <si>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</si>
  <si>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</si>
  <si>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</si>
  <si>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</si>
  <si>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</si>
  <si>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</si>
  <si>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</si>
  <si>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</si>
  <si>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</si>
  <si>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</si>
  <si>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</si>
  <si>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</si>
  <si>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</si>
  <si>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</si>
  <si>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</si>
  <si>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</si>
  <si>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</si>
  <si>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</si>
  <si>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</si>
  <si>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</si>
  <si>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</si>
  <si>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</si>
  <si>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</si>
  <si>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</si>
  <si>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</si>
  <si>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</si>
  <si>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</si>
  <si>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</si>
  <si>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</si>
  <si>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</si>
  <si>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</si>
  <si>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</si>
  <si>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</si>
  <si>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</si>
  <si>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</si>
  <si>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</si>
  <si>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</si>
  <si>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</si>
  <si>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</si>
  <si>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</si>
  <si>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</si>
  <si>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</si>
  <si>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</si>
  <si>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</si>
  <si>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</si>
  <si>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</si>
  <si>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</si>
  <si>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</si>
  <si>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</si>
  <si>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</si>
  <si>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</si>
  <si>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</si>
  <si>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</si>
  <si>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</si>
  <si>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</si>
  <si>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</si>
  <si>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</si>
  <si>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</si>
  <si>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</si>
  <si>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</si>
  <si>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</si>
  <si>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</si>
  <si>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</si>
  <si>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</si>
  <si>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</si>
  <si>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</si>
  <si>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</si>
  <si>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</si>
  <si>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</si>
  <si>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</si>
  <si>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</si>
  <si>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</si>
  <si>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</si>
  <si>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</si>
  <si>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</si>
  <si>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</si>
  <si>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</si>
  <si>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</si>
  <si>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</si>
  <si>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</si>
  <si>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</si>
  <si>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</si>
  <si>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</si>
  <si>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</si>
  <si>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</si>
  <si>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</si>
  <si>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</si>
  <si>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</si>
  <si>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</si>
  <si>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</si>
  <si>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</si>
  <si>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</si>
  <si>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</si>
  <si>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</si>
  <si>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</si>
  <si>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</si>
  <si>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</si>
  <si>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</si>
  <si>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</si>
  <si>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</si>
  <si>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</si>
  <si>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</si>
  <si>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</si>
  <si>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</si>
  <si>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</si>
  <si>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</si>
  <si>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</si>
  <si>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</si>
  <si>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</si>
  <si>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</si>
  <si>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</si>
  <si>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</si>
  <si>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</si>
  <si>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</si>
  <si>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</si>
  <si>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</si>
  <si>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</si>
  <si>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</si>
  <si>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</si>
  <si>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</si>
  <si>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</si>
  <si>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</si>
  <si>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</si>
  <si>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</si>
  <si>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</si>
  <si>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</si>
  <si>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</si>
  <si>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</si>
  <si>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</si>
  <si>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</si>
  <si>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</si>
  <si>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</si>
  <si>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</si>
  <si>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</si>
  <si>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</si>
  <si>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</si>
  <si>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</si>
  <si>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</si>
  <si>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</si>
  <si>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</si>
  <si>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</si>
  <si>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</si>
  <si>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</si>
  <si>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</si>
  <si>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</si>
  <si>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</si>
  <si>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</si>
  <si>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</si>
  <si>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</si>
  <si>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</si>
  <si>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</si>
  <si>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</si>
  <si>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</si>
  <si>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</si>
  <si>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</si>
  <si>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</si>
  <si>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</si>
  <si>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</si>
  <si>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</si>
  <si>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</si>
  <si>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</si>
  <si>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</si>
  <si>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</si>
  <si>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</si>
  <si>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</si>
  <si>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</si>
  <si>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</si>
  <si>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</si>
  <si>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</si>
  <si>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</si>
  <si>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</si>
  <si>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</si>
  <si>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</si>
  <si>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</si>
  <si>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</si>
  <si>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</si>
  <si>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</si>
  <si>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</si>
  <si>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</si>
  <si>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</si>
  <si>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</si>
  <si>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</si>
  <si>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</si>
  <si>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</si>
  <si>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</si>
  <si>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</si>
  <si>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</si>
  <si>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</si>
  <si>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</si>
  <si>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</si>
  <si>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</si>
  <si>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</si>
  <si>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</si>
  <si>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</si>
  <si>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</si>
  <si>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</si>
  <si>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</si>
  <si>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</si>
  <si>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</si>
  <si>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</si>
  <si>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</si>
  <si>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</si>
  <si>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</si>
  <si>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</si>
  <si>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</si>
  <si>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</si>
  <si>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</si>
  <si>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</si>
  <si>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</si>
  <si>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</si>
  <si>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</si>
  <si>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</si>
  <si>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</si>
  <si>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</si>
  <si>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</si>
  <si>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</si>
  <si>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</si>
  <si>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</si>
  <si>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</si>
  <si>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</si>
  <si>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</si>
  <si>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</si>
  <si>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</si>
  <si>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</si>
  <si>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</si>
  <si>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</si>
  <si>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</si>
  <si>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</si>
  <si>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</si>
  <si>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</si>
  <si>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</si>
  <si>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</si>
  <si>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</si>
  <si>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</si>
  <si>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</si>
  <si>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</si>
  <si>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</si>
  <si>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</si>
  <si>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</si>
  <si>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</si>
  <si>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</si>
  <si>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</si>
  <si>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</si>
  <si>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</si>
  <si>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</si>
  <si>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</si>
  <si>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</si>
  <si>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</si>
  <si>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</si>
  <si>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</si>
  <si>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</si>
  <si>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</si>
  <si>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</si>
  <si>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</si>
  <si>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</si>
  <si>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</si>
  <si>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</si>
  <si>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</si>
  <si>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</si>
  <si>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</si>
  <si>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</si>
  <si>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</si>
  <si>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</si>
  <si>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</si>
  <si>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</si>
  <si>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</si>
  <si>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</si>
  <si>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</si>
  <si>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</si>
  <si>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</si>
  <si>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</si>
  <si>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</si>
  <si>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</si>
  <si>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</si>
  <si>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</si>
  <si>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</si>
  <si>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</si>
  <si>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</si>
  <si>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</si>
  <si>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</si>
  <si>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</si>
  <si>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</si>
  <si>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</si>
  <si>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</si>
  <si>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</si>
  <si>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</si>
  <si>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</si>
  <si>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</si>
  <si>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</si>
  <si>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</si>
  <si>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</si>
  <si>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</si>
  <si>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</si>
  <si>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</si>
  <si>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</si>
  <si>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</si>
  <si>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</si>
  <si>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</si>
  <si>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</si>
  <si>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</si>
  <si>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</si>
  <si>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</si>
  <si>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</si>
  <si>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</si>
  <si>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</si>
  <si>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</si>
  <si>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</si>
  <si>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</si>
  <si>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</si>
  <si>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</si>
  <si>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</si>
  <si>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</si>
  <si>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</si>
  <si>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</si>
  <si>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</si>
  <si>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</si>
  <si>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</si>
  <si>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</si>
  <si>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</si>
  <si>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</si>
  <si>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</si>
  <si>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</si>
  <si>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</si>
  <si>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</si>
  <si>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</si>
  <si>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</si>
  <si>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</si>
  <si>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</si>
  <si>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</si>
  <si>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</si>
  <si>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</si>
  <si>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</si>
  <si>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</si>
  <si>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</si>
  <si>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</si>
  <si>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</si>
  <si>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</si>
  <si>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</si>
  <si>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</si>
  <si>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</si>
  <si>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</si>
  <si>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</si>
  <si>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</si>
  <si>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</si>
  <si>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</si>
  <si>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</si>
  <si>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</si>
  <si>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</si>
  <si>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</si>
  <si>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</si>
  <si>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</si>
  <si>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</si>
  <si>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</si>
  <si>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</si>
  <si>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</si>
  <si>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</si>
  <si>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</si>
  <si>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</si>
  <si>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</si>
  <si>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</si>
  <si>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</si>
  <si>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</si>
  <si>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</si>
  <si>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</si>
  <si>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</si>
  <si>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</si>
  <si>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</si>
  <si>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</si>
  <si>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</si>
  <si>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</si>
  <si>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</si>
  <si>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</si>
  <si>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</si>
  <si>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</si>
  <si>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</si>
  <si>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</si>
  <si>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</si>
  <si>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</si>
  <si>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</si>
  <si>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</si>
  <si>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</si>
  <si>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</si>
  <si>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</si>
  <si>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</si>
  <si>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</si>
  <si>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</si>
  <si>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</si>
  <si>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</si>
  <si>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</si>
  <si>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</si>
  <si>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</si>
  <si>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</si>
  <si>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</si>
  <si>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</si>
  <si>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</si>
  <si>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</si>
  <si>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</si>
  <si>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</si>
  <si>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</si>
  <si>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</si>
  <si>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</si>
  <si>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</si>
  <si>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</si>
  <si>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</si>
  <si>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</si>
  <si>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</si>
  <si>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</si>
  <si>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</si>
  <si>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</si>
  <si>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</si>
  <si>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</si>
  <si>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</si>
  <si>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</si>
  <si>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</si>
  <si>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</si>
  <si>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</si>
  <si>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</si>
  <si>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</si>
  <si>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</si>
  <si>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</si>
  <si>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</si>
  <si>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</si>
  <si>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</si>
  <si>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</si>
  <si>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</si>
  <si>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</si>
  <si>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</si>
  <si>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</si>
  <si>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</si>
  <si>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</si>
  <si>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</si>
  <si>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</si>
  <si>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</si>
  <si>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</si>
  <si>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</si>
  <si>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</si>
  <si>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</si>
  <si>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</si>
  <si>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</si>
  <si>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</si>
  <si>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</si>
  <si>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</si>
  <si>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</si>
  <si>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</si>
  <si>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</si>
  <si>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</si>
  <si>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</si>
  <si>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</si>
  <si>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</si>
  <si>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</si>
  <si>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</si>
  <si>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</si>
  <si>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</si>
  <si>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</si>
  <si>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</si>
  <si>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</si>
  <si>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</si>
  <si>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</si>
  <si>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</si>
  <si>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</si>
  <si>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</si>
  <si>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</si>
  <si>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</si>
  <si>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</si>
  <si>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</si>
  <si>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</si>
  <si>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</si>
  <si>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</si>
  <si>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</si>
  <si>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</si>
  <si>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</si>
  <si>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</si>
  <si>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</si>
  <si>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</si>
  <si>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</si>
  <si>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</si>
  <si>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</si>
  <si>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</si>
  <si>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</si>
  <si>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</si>
  <si>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</si>
  <si>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</si>
  <si>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</si>
  <si>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</si>
  <si>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</si>
  <si>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</si>
  <si>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</si>
  <si>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</si>
  <si>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</si>
  <si>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</si>
  <si>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</si>
  <si>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</si>
  <si>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</si>
  <si>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</si>
  <si>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</si>
  <si>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</si>
  <si>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</si>
  <si>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</si>
  <si>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</si>
  <si>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</si>
  <si>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</si>
  <si>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</si>
  <si>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</si>
  <si>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</si>
  <si>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</si>
  <si>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</si>
  <si>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</si>
  <si>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</si>
  <si>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</si>
  <si>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</si>
  <si>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</si>
  <si>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</si>
  <si>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</si>
  <si>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</si>
  <si>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</si>
  <si>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</si>
  <si>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</si>
  <si>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</si>
  <si>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</si>
  <si>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</si>
  <si>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</si>
  <si>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</si>
  <si>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</si>
  <si>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</si>
  <si>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</si>
  <si>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</si>
  <si>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</si>
  <si>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</si>
  <si>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</si>
  <si>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</si>
  <si>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</si>
  <si>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</si>
  <si>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</si>
  <si>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</si>
  <si>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</si>
  <si>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</si>
  <si>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</si>
  <si>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</si>
  <si>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</si>
  <si>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</si>
  <si>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</si>
  <si>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</si>
  <si>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</si>
  <si>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</si>
  <si>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</si>
  <si>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</si>
  <si>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</si>
  <si>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</si>
  <si>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</si>
  <si>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</si>
  <si>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</si>
  <si>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</si>
  <si>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</si>
  <si>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</si>
  <si>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</si>
  <si>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</si>
  <si>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</si>
  <si>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</si>
  <si>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</si>
  <si>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</si>
  <si>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</si>
  <si>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</si>
  <si>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</si>
  <si>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</si>
  <si>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</si>
  <si>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</si>
  <si>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</si>
  <si>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</si>
  <si>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</si>
  <si>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</si>
  <si>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</si>
  <si>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</si>
  <si>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</si>
  <si>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</si>
  <si>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</si>
  <si>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</si>
  <si>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</si>
  <si>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</si>
  <si>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</si>
  <si>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</si>
  <si>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</si>
  <si>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</si>
  <si>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</si>
  <si>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</si>
  <si>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</si>
  <si>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</si>
  <si>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</si>
  <si>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</si>
  <si>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</si>
  <si>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</si>
  <si>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</si>
  <si>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</si>
  <si>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</si>
  <si>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</si>
  <si>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</si>
  <si>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</si>
  <si>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</si>
  <si>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</si>
  <si>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</si>
  <si>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</si>
  <si>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</si>
  <si>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</si>
  <si>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</si>
  <si>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</si>
  <si>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</si>
  <si>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</si>
  <si>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</si>
  <si>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</si>
  <si>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</si>
  <si>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</si>
  <si>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</si>
  <si>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</si>
  <si>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</si>
  <si>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</si>
  <si>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</si>
  <si>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</si>
  <si>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</si>
  <si>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</si>
  <si>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</si>
  <si>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</si>
  <si>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</si>
  <si>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</si>
  <si>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</si>
  <si>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</si>
  <si>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</si>
  <si>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</si>
  <si>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</si>
  <si>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</si>
  <si>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</si>
  <si>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</si>
  <si>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</si>
  <si>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</si>
  <si>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</si>
  <si>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</si>
  <si>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</si>
  <si>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</si>
  <si>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</si>
  <si>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</si>
  <si>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</si>
  <si>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</si>
  <si>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</si>
  <si>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</si>
  <si>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</si>
  <si>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</si>
  <si>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</si>
  <si>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</si>
  <si>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</si>
  <si>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</si>
  <si>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</si>
  <si>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</si>
  <si>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</si>
  <si>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</si>
  <si>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</si>
  <si>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</si>
  <si>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</si>
  <si>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</si>
  <si>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</si>
  <si>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</si>
  <si>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</si>
  <si>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</si>
  <si>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</si>
  <si>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</si>
  <si>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</si>
  <si>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</si>
  <si>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</si>
  <si>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</si>
  <si>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</si>
  <si>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</si>
  <si>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</si>
  <si>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</si>
  <si>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</si>
  <si>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</si>
  <si>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</si>
  <si>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</si>
  <si>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</si>
  <si>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</si>
  <si>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</si>
  <si>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</si>
  <si>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</si>
  <si>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</si>
  <si>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</si>
  <si>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</si>
  <si>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</si>
  <si>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</si>
  <si>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</si>
  <si>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</si>
  <si>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</si>
  <si>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</si>
  <si>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</si>
  <si>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</si>
  <si>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</si>
  <si>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</si>
  <si>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</si>
  <si>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</si>
  <si>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</si>
  <si>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</si>
  <si>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</si>
  <si>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</si>
  <si>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</si>
  <si>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</si>
  <si>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</si>
  <si>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</si>
  <si>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</si>
  <si>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</si>
  <si>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</si>
  <si>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</si>
  <si>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</si>
  <si>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</si>
  <si>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</si>
  <si>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</si>
  <si>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</si>
  <si>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</si>
  <si>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</si>
  <si>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</si>
  <si>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</si>
  <si>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</si>
  <si>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</si>
  <si>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</si>
  <si>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</si>
  <si>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</si>
  <si>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</si>
  <si>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</si>
  <si>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</si>
  <si>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</si>
  <si>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</si>
  <si>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</si>
  <si>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</si>
  <si>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</si>
  <si>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</si>
  <si>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</si>
  <si>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</si>
  <si>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</si>
  <si>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</si>
  <si>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</si>
  <si>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</si>
  <si>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</si>
  <si>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</si>
  <si>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</si>
  <si>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</si>
  <si>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</si>
  <si>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</si>
  <si>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</si>
  <si>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</si>
  <si>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</si>
  <si>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</si>
  <si>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</si>
  <si>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</si>
  <si>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</si>
  <si>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</si>
  <si>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</si>
  <si>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</si>
  <si>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</si>
  <si>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</si>
  <si>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</si>
  <si>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</si>
  <si>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</si>
  <si>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</si>
  <si>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</si>
  <si>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</si>
  <si>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</si>
  <si>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</si>
  <si>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</si>
  <si>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</si>
  <si>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</si>
  <si>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</si>
  <si>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</si>
  <si>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</si>
  <si>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</si>
  <si>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</si>
  <si>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</si>
  <si>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</si>
  <si>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</si>
  <si>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</si>
  <si>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</si>
  <si>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</si>
  <si>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</si>
  <si>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</si>
  <si>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</si>
  <si>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</si>
  <si>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</si>
  <si>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</si>
  <si>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</si>
  <si>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</si>
  <si>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</si>
  <si>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</si>
  <si>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</si>
  <si>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</si>
  <si>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</si>
  <si>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</si>
  <si>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</si>
  <si>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</si>
  <si>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</si>
  <si>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</si>
  <si>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</si>
  <si>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</si>
  <si>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</si>
  <si>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</si>
  <si>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</si>
  <si>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</si>
  <si>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</si>
  <si>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</si>
  <si>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</si>
  <si>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</si>
  <si>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</si>
  <si>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</si>
  <si>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</si>
  <si>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</si>
  <si>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</si>
  <si>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</si>
  <si>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</si>
  <si>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</si>
  <si>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</si>
  <si>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</si>
  <si>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</si>
  <si>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</si>
  <si>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</si>
  <si>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</si>
  <si>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</si>
  <si>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</si>
  <si>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</si>
  <si>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</si>
  <si>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</si>
  <si>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</si>
  <si>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</si>
  <si>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</si>
  <si>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</si>
  <si>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</si>
  <si>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</si>
  <si>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</si>
  <si>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</si>
  <si>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</si>
  <si>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</si>
  <si>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</si>
  <si>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</si>
  <si>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</si>
  <si>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</si>
  <si>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</si>
  <si>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</si>
  <si>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</si>
  <si>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</si>
  <si>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</si>
  <si>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</si>
  <si>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</si>
  <si>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</si>
  <si>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</si>
  <si>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</si>
  <si>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</si>
  <si>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</si>
  <si>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</si>
  <si>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</si>
  <si>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</si>
  <si>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</si>
  <si>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</si>
  <si>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</si>
  <si>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</si>
  <si>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</si>
  <si>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</si>
  <si>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</si>
  <si>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</si>
  <si>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</si>
  <si>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</si>
  <si>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</si>
  <si>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</si>
  <si>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</si>
  <si>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</si>
  <si>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</si>
  <si>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</si>
  <si>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</si>
  <si>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</si>
  <si>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</si>
  <si>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</si>
  <si>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</si>
  <si>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</si>
  <si>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</si>
  <si>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</si>
  <si>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</si>
  <si>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</si>
  <si>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</si>
  <si>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</si>
  <si>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</si>
  <si>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</si>
  <si>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</si>
  <si>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</si>
  <si>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</si>
  <si>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</si>
  <si>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</si>
  <si>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</si>
  <si>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</si>
  <si>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</si>
  <si>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</si>
  <si>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</si>
  <si>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</si>
  <si>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</si>
  <si>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</si>
  <si>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</si>
  <si>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</si>
  <si>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</si>
  <si>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</si>
  <si>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</si>
  <si>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</si>
  <si>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</si>
  <si>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</si>
  <si>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</si>
  <si>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</si>
  <si>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</si>
  <si>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</si>
  <si>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</si>
  <si>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</si>
  <si>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</si>
  <si>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</si>
  <si>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</si>
  <si>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</si>
  <si>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</si>
  <si>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</si>
  <si>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</si>
  <si>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</si>
  <si>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</si>
  <si>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</si>
  <si>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</si>
  <si>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</si>
  <si>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</si>
  <si>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</si>
  <si>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</si>
  <si>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</si>
  <si>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</si>
  <si>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</si>
  <si>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</si>
  <si>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</si>
  <si>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</si>
  <si>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</si>
  <si>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</si>
  <si>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</si>
  <si>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</si>
  <si>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</si>
  <si>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</si>
  <si>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</si>
  <si>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</si>
  <si>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</si>
  <si>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</si>
  <si>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</si>
  <si>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</si>
  <si>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</si>
  <si>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</si>
  <si>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</si>
  <si>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</si>
  <si>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</si>
  <si>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</si>
  <si>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</si>
  <si>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</si>
  <si>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</si>
  <si>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</si>
  <si>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</si>
  <si>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</si>
  <si>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</si>
  <si>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</si>
  <si>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</si>
  <si>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</si>
  <si>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</si>
  <si>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</si>
  <si>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</si>
  <si>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</si>
  <si>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</si>
  <si>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</si>
  <si>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</si>
  <si>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</si>
  <si>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</si>
  <si>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</si>
  <si>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</si>
  <si>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</si>
  <si>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</si>
  <si>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</si>
  <si>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</si>
  <si>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</si>
  <si>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</si>
  <si>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</si>
  <si>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</si>
  <si>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</si>
  <si>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</si>
  <si>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</si>
  <si>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</si>
  <si>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</si>
  <si>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</si>
  <si>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</si>
  <si>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</si>
  <si>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</si>
  <si>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</si>
  <si>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</si>
  <si>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</si>
  <si>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</si>
  <si>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</si>
  <si>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</si>
  <si>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</si>
  <si>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</si>
  <si>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</si>
  <si>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</si>
  <si>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</si>
  <si>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</si>
  <si>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</si>
  <si>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</si>
  <si>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</si>
  <si>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</si>
  <si>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</si>
  <si>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</si>
  <si>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</si>
  <si>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</si>
  <si>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</si>
  <si>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</si>
  <si>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</si>
  <si>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</si>
  <si>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</si>
  <si>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</si>
  <si>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</si>
  <si>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</si>
  <si>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</si>
  <si>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</si>
  <si>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</si>
  <si>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</si>
  <si>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</si>
  <si>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</si>
  <si>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</si>
  <si>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</si>
  <si>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</si>
  <si>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</si>
  <si>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</si>
  <si>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</si>
  <si>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</si>
  <si>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</si>
  <si>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</si>
  <si>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</si>
  <si>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</si>
  <si>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</si>
  <si>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</si>
  <si>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</si>
  <si>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</si>
  <si>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</si>
  <si>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</si>
  <si>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</si>
  <si>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</si>
  <si>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</si>
  <si>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</si>
  <si>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</si>
  <si>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</si>
  <si>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</si>
  <si>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</si>
  <si>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</si>
  <si>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</si>
  <si>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</si>
  <si>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</si>
  <si>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</si>
  <si>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</si>
  <si>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</si>
  <si>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</si>
  <si>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</si>
  <si>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</si>
  <si>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</si>
  <si>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</si>
  <si>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</si>
  <si>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</si>
  <si>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</si>
  <si>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</si>
  <si>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</si>
  <si>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</si>
  <si>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</si>
  <si>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</si>
  <si>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</si>
  <si>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</si>
  <si>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</si>
  <si>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</si>
  <si>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</si>
  <si>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</si>
  <si>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</si>
  <si>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</si>
  <si>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</si>
  <si>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</si>
  <si>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</si>
  <si>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</si>
  <si>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</si>
  <si>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</si>
  <si>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</si>
  <si>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</si>
  <si>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</si>
  <si>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</si>
  <si>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</si>
  <si>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</si>
  <si>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</si>
  <si>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</si>
  <si>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</si>
  <si>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</si>
  <si>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</si>
  <si>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</si>
  <si>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</si>
  <si>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</si>
  <si>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</si>
  <si>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</si>
  <si>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</si>
  <si>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</si>
  <si>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</si>
  <si>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</si>
  <si>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</si>
  <si>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</si>
  <si>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</si>
  <si>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</si>
  <si>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</si>
  <si>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</si>
  <si>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</si>
  <si>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</si>
  <si>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</si>
  <si>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</si>
  <si>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</si>
  <si>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</si>
  <si>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</si>
  <si>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</si>
  <si>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</si>
  <si>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</si>
  <si>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</si>
  <si>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</si>
  <si>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</si>
  <si>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</si>
  <si>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</si>
  <si>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</si>
  <si>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</si>
  <si>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</si>
  <si>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</si>
  <si>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</si>
  <si>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</si>
  <si>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</si>
  <si>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</si>
  <si>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</si>
  <si>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</si>
  <si>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</si>
  <si>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</si>
  <si>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</si>
  <si>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</si>
  <si>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</si>
  <si>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</si>
  <si>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</si>
  <si>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</si>
  <si>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</si>
  <si>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</si>
  <si>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</si>
  <si>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</si>
  <si>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</si>
  <si>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</si>
  <si>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</si>
  <si>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</si>
  <si>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</si>
  <si>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</si>
  <si>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</si>
  <si>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</si>
  <si>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</si>
  <si>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</si>
  <si>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</si>
  <si>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</si>
  <si>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</si>
  <si>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</si>
  <si>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</si>
  <si>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</si>
  <si>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</si>
  <si>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</si>
  <si>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</si>
  <si>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</si>
  <si>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</si>
  <si>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</si>
  <si>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</si>
  <si>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</si>
  <si>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</si>
  <si>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</si>
  <si>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</si>
  <si>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</si>
  <si>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</si>
  <si>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</si>
  <si>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</si>
  <si>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</si>
  <si>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</si>
  <si>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</si>
  <si>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</si>
  <si>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</si>
  <si>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</si>
  <si>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</si>
  <si>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</si>
  <si>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</si>
  <si>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</si>
  <si>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</si>
  <si>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</si>
  <si>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</si>
  <si>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</si>
  <si>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</si>
  <si>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</si>
  <si>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</si>
  <si>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</si>
  <si>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</si>
  <si>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</si>
  <si>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</si>
  <si>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</si>
  <si>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</si>
  <si>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</si>
  <si>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</si>
  <si>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</si>
  <si>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</si>
  <si>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</si>
  <si>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</si>
  <si>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</si>
  <si>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</si>
  <si>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</si>
  <si>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</si>
  <si>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</si>
  <si>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</si>
  <si>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</si>
  <si>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</si>
  <si>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</si>
  <si>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</si>
  <si>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</si>
  <si>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</si>
  <si>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</si>
  <si>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</si>
  <si>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</si>
  <si>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</si>
  <si>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</si>
  <si>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</si>
  <si>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</si>
  <si>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</si>
  <si>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</si>
  <si>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</si>
  <si>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</si>
  <si>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</si>
  <si>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</si>
  <si>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</si>
  <si>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</si>
  <si>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</si>
  <si>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</si>
  <si>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</si>
  <si>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</si>
  <si>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</si>
  <si>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</si>
  <si>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</si>
  <si>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</si>
  <si>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</si>
  <si>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</si>
  <si>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</si>
  <si>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</si>
  <si>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</si>
  <si>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</si>
  <si>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</si>
  <si>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</si>
  <si>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</si>
  <si>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</si>
  <si>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</si>
  <si>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</si>
  <si>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</si>
  <si>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</si>
  <si>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</si>
  <si>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</si>
  <si>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</si>
  <si>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</si>
  <si>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</si>
  <si>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</si>
  <si>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</si>
  <si>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</si>
  <si>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</si>
  <si>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</si>
  <si>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</si>
  <si>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</si>
  <si>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</si>
  <si>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</si>
  <si>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</si>
  <si>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</si>
  <si>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</si>
  <si>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</si>
  <si>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</si>
  <si>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</si>
  <si>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</si>
  <si>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</si>
  <si>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</si>
  <si>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</si>
  <si>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</si>
  <si>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</si>
  <si>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</si>
  <si>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</si>
  <si>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</si>
  <si>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</si>
  <si>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</si>
  <si>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</si>
  <si>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</si>
  <si>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</si>
  <si>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</si>
  <si>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</si>
  <si>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</si>
  <si>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</si>
  <si>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</si>
  <si>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</si>
  <si>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</si>
  <si>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</si>
  <si>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</si>
  <si>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</si>
  <si>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</si>
  <si>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</si>
  <si>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</si>
  <si>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</si>
  <si>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</si>
  <si>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</si>
  <si>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</si>
  <si>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</si>
  <si>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</si>
  <si>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</si>
  <si>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</si>
  <si>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</si>
  <si>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</si>
  <si>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</si>
  <si>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</si>
  <si>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</si>
  <si>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</si>
  <si>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</si>
  <si>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</si>
  <si>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</si>
  <si>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</si>
  <si>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</si>
  <si>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</si>
  <si>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</si>
  <si>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</si>
  <si>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</si>
  <si>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</si>
  <si>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</si>
  <si>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</si>
  <si>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</si>
  <si>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</si>
  <si>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</si>
  <si>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</si>
  <si>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</si>
  <si>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</si>
  <si>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</si>
  <si>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</si>
  <si>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</si>
  <si>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</si>
  <si>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</si>
  <si>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</si>
  <si>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</si>
  <si>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</si>
  <si>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</si>
  <si>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</si>
  <si>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</si>
  <si>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</si>
  <si>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</si>
  <si>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</si>
  <si>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</si>
  <si>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</si>
  <si>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</si>
  <si>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</si>
  <si>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</si>
  <si>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</si>
  <si>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</si>
  <si>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</si>
  <si>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</si>
  <si>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</si>
  <si>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</si>
  <si>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</si>
  <si>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</si>
  <si>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</si>
  <si>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</si>
  <si>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</si>
  <si>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</si>
  <si>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</si>
  <si>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</si>
  <si>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</si>
  <si>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</si>
  <si>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</si>
  <si>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</si>
  <si>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</si>
  <si>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</si>
  <si>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</si>
  <si>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</si>
  <si>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</si>
  <si>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</si>
  <si>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</si>
  <si>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</si>
  <si>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</si>
  <si>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</si>
  <si>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</si>
  <si>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</si>
  <si>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</si>
  <si>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</si>
  <si>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</si>
  <si>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</si>
  <si>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</si>
  <si>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</si>
  <si>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</si>
  <si>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</si>
  <si>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</si>
  <si>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</si>
  <si>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</si>
  <si>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</si>
  <si>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</si>
  <si>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</si>
  <si>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</si>
  <si>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</si>
  <si>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</si>
  <si>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</si>
  <si>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</si>
  <si>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</si>
  <si>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</si>
  <si>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</si>
  <si>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</si>
  <si>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</si>
  <si>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</si>
  <si>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</si>
  <si>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</si>
  <si>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</si>
  <si>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</si>
  <si>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</si>
  <si>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</si>
  <si>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</si>
  <si>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</si>
  <si>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</si>
  <si>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</si>
  <si>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</si>
  <si>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</si>
  <si>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</si>
  <si>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</si>
  <si>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</si>
  <si>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</si>
  <si>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</si>
  <si>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</si>
  <si>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</si>
  <si>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</si>
  <si>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</si>
  <si>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</si>
  <si>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</si>
  <si>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</si>
  <si>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</si>
  <si>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</si>
  <si>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</si>
  <si>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</si>
  <si>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</si>
  <si>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</si>
  <si>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</si>
  <si>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</si>
  <si>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</si>
  <si>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</si>
  <si>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</si>
  <si>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</si>
  <si>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</si>
  <si>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</si>
  <si>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</si>
  <si>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</si>
  <si>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</si>
  <si>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</si>
  <si>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</si>
  <si>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</si>
  <si>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</si>
  <si>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</si>
  <si>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</si>
  <si>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</si>
  <si>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</si>
  <si>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</si>
  <si>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</si>
  <si>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</si>
  <si>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</si>
  <si>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</si>
  <si>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</si>
  <si>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</si>
  <si>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</si>
  <si>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</si>
  <si>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</si>
  <si>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</si>
  <si>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</si>
  <si>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</si>
  <si>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</si>
  <si>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</si>
  <si>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</si>
  <si>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</si>
  <si>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</si>
  <si>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</si>
  <si>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</si>
  <si>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</si>
  <si>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</si>
  <si>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</si>
  <si>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</si>
  <si>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</si>
  <si>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</si>
  <si>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</si>
  <si>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</si>
  <si>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</si>
  <si>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</si>
  <si>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</si>
  <si>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</si>
  <si>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</si>
  <si>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</si>
  <si>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</si>
  <si>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</si>
  <si>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</si>
  <si>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</si>
  <si>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</si>
  <si>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</si>
  <si>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</si>
  <si>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</si>
  <si>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</si>
  <si>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</si>
  <si>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</si>
  <si>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</si>
  <si>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</si>
  <si>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</si>
  <si>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</si>
  <si>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</si>
  <si>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</si>
  <si>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</si>
  <si>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</si>
  <si>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</si>
  <si>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</si>
  <si>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</si>
  <si>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</si>
  <si>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</si>
  <si>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</si>
  <si>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</si>
  <si>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</si>
  <si>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</si>
  <si>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</si>
  <si>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</si>
  <si>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</si>
  <si>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</si>
  <si>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</si>
  <si>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</si>
  <si>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</si>
  <si>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</si>
  <si>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</si>
  <si>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</si>
  <si>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</si>
  <si>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</si>
  <si>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</si>
  <si>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</si>
  <si>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</si>
  <si>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</si>
  <si>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</si>
  <si>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</si>
  <si>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</si>
  <si>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</si>
  <si>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</si>
  <si>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</si>
  <si>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</si>
  <si>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</si>
  <si>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</si>
  <si>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</si>
  <si>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</si>
  <si>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</si>
  <si>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</si>
  <si>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</si>
  <si>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</si>
  <si>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</si>
  <si>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</si>
  <si>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</si>
  <si>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</si>
  <si>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</si>
  <si>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</si>
  <si>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</si>
  <si>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</si>
  <si>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</si>
  <si>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</si>
  <si>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</si>
  <si>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</si>
  <si>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</si>
  <si>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</si>
  <si>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</si>
  <si>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</si>
  <si>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</si>
  <si>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</si>
  <si>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</si>
  <si>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</si>
  <si>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</si>
  <si>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</si>
  <si>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</si>
  <si>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</si>
  <si>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</si>
  <si>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</si>
  <si>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</si>
  <si>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</si>
  <si>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</si>
  <si>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</si>
  <si>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</si>
  <si>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</si>
  <si>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</si>
  <si>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</si>
  <si>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</si>
  <si>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</si>
  <si>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</si>
  <si>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</si>
  <si>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</si>
  <si>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</si>
  <si>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</si>
  <si>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</si>
  <si>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</si>
  <si>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</si>
  <si>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</si>
  <si>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</si>
  <si>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</si>
  <si>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</si>
  <si>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</si>
  <si>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</si>
  <si>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</si>
  <si>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</si>
  <si>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</si>
  <si>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</si>
  <si>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</si>
  <si>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</si>
  <si>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</si>
  <si>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</si>
  <si>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</si>
  <si>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</si>
  <si>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</si>
  <si>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</si>
  <si>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</si>
  <si>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</si>
  <si>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</si>
  <si>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</si>
  <si>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</si>
  <si>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</si>
  <si>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</si>
  <si>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</si>
  <si>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</si>
  <si>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</si>
  <si>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</si>
  <si>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</si>
  <si>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</si>
  <si>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</si>
  <si>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</si>
  <si>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</si>
  <si>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</si>
  <si>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</si>
  <si>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</si>
  <si>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</si>
  <si>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</si>
  <si>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</si>
  <si>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</si>
  <si>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</si>
  <si>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</si>
  <si>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</si>
  <si>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</si>
  <si>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</si>
  <si>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</si>
  <si>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</si>
  <si>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</si>
  <si>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</si>
  <si>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</si>
  <si>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</si>
  <si>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</si>
  <si>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</si>
  <si>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</si>
  <si>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</si>
  <si>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</si>
  <si>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</si>
  <si>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</si>
  <si>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</si>
  <si>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</si>
  <si>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</si>
  <si>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</si>
  <si>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</si>
  <si>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</si>
  <si>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</si>
  <si>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</si>
  <si>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</si>
  <si>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</si>
  <si>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</si>
  <si>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</si>
  <si>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</si>
  <si>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</si>
  <si>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</si>
  <si>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</si>
  <si>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</si>
  <si>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</si>
  <si>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</si>
  <si>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</si>
  <si>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</si>
  <si>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</si>
  <si>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</si>
  <si>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</si>
  <si>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</si>
  <si>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</si>
  <si>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</si>
  <si>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</si>
  <si>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</si>
  <si>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</si>
  <si>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</si>
  <si>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</si>
  <si>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</si>
  <si>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</si>
  <si>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</si>
  <si>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</si>
  <si>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</si>
  <si>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</si>
  <si>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</si>
  <si>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</si>
  <si>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</si>
  <si>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</si>
  <si>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</si>
  <si>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</si>
  <si>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</si>
  <si>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</si>
  <si>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</si>
  <si>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</si>
  <si>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</si>
  <si>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</si>
  <si>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</si>
  <si>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</si>
  <si>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</si>
  <si>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</si>
  <si>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</si>
  <si>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</si>
  <si>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</si>
  <si>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</si>
  <si>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</si>
  <si>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</si>
  <si>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</si>
  <si>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</si>
  <si>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</si>
  <si>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</si>
  <si>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</si>
  <si>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</si>
  <si>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</si>
  <si>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</si>
  <si>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</si>
  <si>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</si>
  <si>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</si>
  <si>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</si>
  <si>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</si>
  <si>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</si>
  <si>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</si>
  <si>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</si>
  <si>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</si>
  <si>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</si>
  <si>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</si>
  <si>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</si>
  <si>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</si>
  <si>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</si>
  <si>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</si>
  <si>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</si>
  <si>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</si>
  <si>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</si>
  <si>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</si>
  <si>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</si>
  <si>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</si>
  <si>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</si>
  <si>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</si>
  <si>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</si>
  <si>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</si>
  <si>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</si>
  <si>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</si>
  <si>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</si>
  <si>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</si>
  <si>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</si>
  <si>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</si>
  <si>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</si>
  <si>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</si>
  <si>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</si>
  <si>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</si>
  <si>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</si>
  <si>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</si>
  <si>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</si>
  <si>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</si>
  <si>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</si>
  <si>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</si>
  <si>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</si>
  <si>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</si>
  <si>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</si>
  <si>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</si>
  <si>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</si>
  <si>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</si>
  <si>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</si>
  <si>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</si>
  <si>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</si>
  <si>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</si>
  <si>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</si>
  <si>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</si>
  <si>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</si>
  <si>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</si>
  <si>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</si>
  <si>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</si>
  <si>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</si>
  <si>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</si>
  <si>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</si>
  <si>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</si>
  <si>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</si>
  <si>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</si>
  <si>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</si>
  <si>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</si>
  <si>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</si>
  <si>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</si>
  <si>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</si>
  <si>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</si>
  <si>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</si>
  <si>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</si>
  <si>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</si>
  <si>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</si>
  <si>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</si>
  <si>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</si>
  <si>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</si>
  <si>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</si>
  <si>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</si>
  <si>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</si>
  <si>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</si>
  <si>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</si>
  <si>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</si>
  <si>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</si>
  <si>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</si>
  <si>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</si>
  <si>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</si>
  <si>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</si>
  <si>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</si>
  <si>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</si>
  <si>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</si>
  <si>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</si>
  <si>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</si>
  <si>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</si>
  <si>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</si>
  <si>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</si>
  <si>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</si>
  <si>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</si>
  <si>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</si>
  <si>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</si>
  <si>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</si>
  <si>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</si>
  <si>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</si>
  <si>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</si>
  <si>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</si>
  <si>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</si>
  <si>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</si>
  <si>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</si>
  <si>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</si>
  <si>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</si>
  <si>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</si>
  <si>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</si>
  <si>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</si>
  <si>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</si>
  <si>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</si>
  <si>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</si>
  <si>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</si>
  <si>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</si>
  <si>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</si>
  <si>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</si>
  <si>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</si>
  <si>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</si>
  <si>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</si>
  <si>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</si>
  <si>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</si>
  <si>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</si>
  <si>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</si>
  <si>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</si>
  <si>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</si>
  <si>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</si>
  <si>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</si>
  <si>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</si>
  <si>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</si>
  <si>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</si>
  <si>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</si>
  <si>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</si>
  <si>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</si>
  <si>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</si>
  <si>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</si>
  <si>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</si>
  <si>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</si>
  <si>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</si>
  <si>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</si>
  <si>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</si>
  <si>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</si>
  <si>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</si>
  <si>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</si>
  <si>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</si>
  <si>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</si>
  <si>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</si>
  <si>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</si>
  <si>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</si>
  <si>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</si>
  <si>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</si>
  <si>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</si>
  <si>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</si>
  <si>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</si>
  <si>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</si>
  <si>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</si>
  <si>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</si>
  <si>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</si>
  <si>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</si>
  <si>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</si>
  <si>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</si>
  <si>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</si>
  <si>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</si>
  <si>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</si>
  <si>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</si>
  <si>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</si>
  <si>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</si>
  <si>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</si>
  <si>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</si>
  <si>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</si>
  <si>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</si>
  <si>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</si>
  <si>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</si>
  <si>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</si>
  <si>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</si>
  <si>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</si>
  <si>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</si>
  <si>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</si>
  <si>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</si>
  <si>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</si>
  <si>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</si>
  <si>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</si>
  <si>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</si>
  <si>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</si>
  <si>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</si>
  <si>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</si>
  <si>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</si>
  <si>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</si>
  <si>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</si>
  <si>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</si>
  <si>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</si>
  <si>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</si>
  <si>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</si>
  <si>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</si>
  <si>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</si>
  <si>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</si>
  <si>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</si>
  <si>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</si>
  <si>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</si>
  <si>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</si>
  <si>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</si>
  <si>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</si>
  <si>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</si>
  <si>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</si>
  <si>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</si>
  <si>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</si>
  <si>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</si>
  <si>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</si>
  <si>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</si>
  <si>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</si>
  <si>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</si>
  <si>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</si>
  <si>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</si>
  <si>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</si>
  <si>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</si>
  <si>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</si>
  <si>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</si>
  <si>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</si>
  <si>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</si>
  <si>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</si>
  <si>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</si>
  <si>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</si>
  <si>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</si>
  <si>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</si>
  <si>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</si>
  <si>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</si>
  <si>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</si>
  <si>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</si>
  <si>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</si>
  <si>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</si>
  <si>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</si>
  <si>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</si>
  <si>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</si>
  <si>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</si>
  <si>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</si>
  <si>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</si>
  <si>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</si>
  <si>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</si>
  <si>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</si>
  <si>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</si>
  <si>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</si>
  <si>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</si>
  <si>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</si>
  <si>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</si>
  <si>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</si>
  <si>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</si>
  <si>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</si>
  <si>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</si>
  <si>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</si>
  <si>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</si>
  <si>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</si>
  <si>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</si>
  <si>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</si>
  <si>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</si>
  <si>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</si>
  <si>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</si>
  <si>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</si>
  <si>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</si>
  <si>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</si>
  <si>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</si>
  <si>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</si>
  <si>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</si>
  <si>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</si>
  <si>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</si>
  <si>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</si>
  <si>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</si>
  <si>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</si>
  <si>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</si>
  <si>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</si>
  <si>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</si>
  <si>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</si>
  <si>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</si>
  <si>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</si>
  <si>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</si>
  <si>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</si>
  <si>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</si>
  <si>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</si>
  <si>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</si>
  <si>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</si>
  <si>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</si>
  <si>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</si>
  <si>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</si>
  <si>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</si>
  <si>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</si>
  <si>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</si>
  <si>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</si>
  <si>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</si>
  <si>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</si>
  <si>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</si>
  <si>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</si>
  <si>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</si>
  <si>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</si>
  <si>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</si>
  <si>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</si>
  <si>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</si>
  <si>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</si>
  <si>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</si>
  <si>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</si>
  <si>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</si>
  <si>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</si>
  <si>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</si>
  <si>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</si>
  <si>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</si>
  <si>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</si>
  <si>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</si>
  <si>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</si>
  <si>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</si>
  <si>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</si>
  <si>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</si>
  <si>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</si>
  <si>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</si>
  <si>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</si>
  <si>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</si>
  <si>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</si>
  <si>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</si>
  <si>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</si>
  <si>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</si>
  <si>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</si>
  <si>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</si>
  <si>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</si>
  <si>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</si>
  <si>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</si>
  <si>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</si>
  <si>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</si>
  <si>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</si>
  <si>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</si>
  <si>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</si>
  <si>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</si>
  <si>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</si>
  <si>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</si>
  <si>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</si>
  <si>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</si>
  <si>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</si>
  <si>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</si>
  <si>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</si>
  <si>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</si>
  <si>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</si>
  <si>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</si>
  <si>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</si>
  <si>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</si>
  <si>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</si>
  <si>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</si>
  <si>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</si>
  <si>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</si>
  <si>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</si>
  <si>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</si>
  <si>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</si>
  <si>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</si>
  <si>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</si>
  <si>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</si>
  <si>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</si>
  <si>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</si>
  <si>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</si>
  <si>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</si>
  <si>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</si>
  <si>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</si>
  <si>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</si>
  <si>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</si>
  <si>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</si>
  <si>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</si>
  <si>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</si>
  <si>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</si>
  <si>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</si>
  <si>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</si>
  <si>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</si>
  <si>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</si>
  <si>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</si>
  <si>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</si>
  <si>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</si>
  <si>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</si>
  <si>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</si>
  <si>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</si>
  <si>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</si>
  <si>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</si>
  <si>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</si>
  <si>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</si>
  <si>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</si>
  <si>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</si>
  <si>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</si>
  <si>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</si>
  <si>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</si>
  <si>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</si>
  <si>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</si>
  <si>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</si>
  <si>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</si>
  <si>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</si>
  <si>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</si>
  <si>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</si>
  <si>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</si>
  <si>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</si>
  <si>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</si>
  <si>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</si>
  <si>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</si>
  <si>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</si>
  <si>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</si>
  <si>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</si>
  <si>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</si>
  <si>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</si>
  <si>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</si>
  <si>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</si>
  <si>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</si>
  <si>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</si>
  <si>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</si>
  <si>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</si>
  <si>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</si>
  <si>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</si>
  <si>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</si>
  <si>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</si>
  <si>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</si>
  <si>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</si>
  <si>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</si>
  <si>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</si>
  <si>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</si>
  <si>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</si>
  <si>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</si>
  <si>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</si>
  <si>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</si>
  <si>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</si>
  <si>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</si>
  <si>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</si>
  <si>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</si>
  <si>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</si>
  <si>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</si>
  <si>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</si>
  <si>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</si>
  <si>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</si>
  <si>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</si>
  <si>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</si>
  <si>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</si>
  <si>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</si>
  <si>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</si>
  <si>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</si>
  <si>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</si>
  <si>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</si>
  <si>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</si>
  <si>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</si>
  <si>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</si>
  <si>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</si>
  <si>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</si>
  <si>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</si>
  <si>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</si>
  <si>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</si>
  <si>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</si>
  <si>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</si>
  <si>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</si>
  <si>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</si>
  <si>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</si>
  <si>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</si>
  <si>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</si>
  <si>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</si>
  <si>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</si>
  <si>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</si>
  <si>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</si>
  <si>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</si>
  <si>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</si>
  <si>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</si>
  <si>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</si>
  <si>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</si>
  <si>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</si>
  <si>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</si>
  <si>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</si>
  <si>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</si>
  <si>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</si>
  <si>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</si>
  <si>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</si>
  <si>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</si>
  <si>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</si>
  <si>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</si>
  <si>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</si>
  <si>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</si>
  <si>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</si>
  <si>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</si>
  <si>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</si>
  <si>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</si>
  <si>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</si>
  <si>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</si>
  <si>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</si>
  <si>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</si>
  <si>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</si>
  <si>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</si>
  <si>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</si>
  <si>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</si>
  <si>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</si>
  <si>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</si>
  <si>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</si>
  <si>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</si>
  <si>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</si>
  <si>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</si>
  <si>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</si>
  <si>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</si>
  <si>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</si>
  <si>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</si>
  <si>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</si>
  <si>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</si>
  <si>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</si>
  <si>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</si>
  <si>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</si>
  <si>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</si>
  <si>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</si>
  <si>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</si>
  <si>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</si>
  <si>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</si>
  <si>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</si>
  <si>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</si>
  <si>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</si>
  <si>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</si>
  <si>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</si>
  <si>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</si>
  <si>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</si>
  <si>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</si>
  <si>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</si>
  <si>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</si>
  <si>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</si>
  <si>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</si>
  <si>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</si>
  <si>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</si>
  <si>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</si>
  <si>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</si>
  <si>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</si>
  <si>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</si>
  <si>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</si>
  <si>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</si>
  <si>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</si>
  <si>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</si>
  <si>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</si>
  <si>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</si>
  <si>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</si>
  <si>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</si>
  <si>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</si>
  <si>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</si>
  <si>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</si>
  <si>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</si>
  <si>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</si>
  <si>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</si>
  <si>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</si>
  <si>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</si>
  <si>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</si>
  <si>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</si>
  <si>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</si>
  <si>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</si>
  <si>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</si>
  <si>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</si>
  <si>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</si>
  <si>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</si>
  <si>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</si>
  <si>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</si>
  <si>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</si>
  <si>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</si>
  <si>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</si>
  <si>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</si>
  <si>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</si>
  <si>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</si>
  <si>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</si>
  <si>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</si>
  <si>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</si>
  <si>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</si>
  <si>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</si>
  <si>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</si>
  <si>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</si>
  <si>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</si>
  <si>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</si>
  <si>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</si>
  <si>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</si>
  <si>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</si>
  <si>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</si>
  <si>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</si>
  <si>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</si>
  <si>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</si>
  <si>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</si>
  <si>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</si>
  <si>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</si>
  <si>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</si>
  <si>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</si>
  <si>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</si>
  <si>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</si>
  <si>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</si>
  <si>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</si>
  <si>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</si>
  <si>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</si>
  <si>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</si>
  <si>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</si>
  <si>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</si>
  <si>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</si>
  <si>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</si>
  <si>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</si>
  <si>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</si>
  <si>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</si>
  <si>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</si>
  <si>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</si>
  <si>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</si>
  <si>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</si>
  <si>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</si>
  <si>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</si>
  <si>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</si>
  <si>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</si>
  <si>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</si>
  <si>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</si>
  <si>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</si>
  <si>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</si>
  <si>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</si>
  <si>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</si>
  <si>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</si>
  <si>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</si>
  <si>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</si>
  <si>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</si>
  <si>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</si>
  <si>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</si>
  <si>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</si>
  <si>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</si>
  <si>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</si>
  <si>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</si>
  <si>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</si>
  <si>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</si>
  <si>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</si>
  <si>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</si>
  <si>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</si>
  <si>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</si>
  <si>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</si>
  <si>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</si>
  <si>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</si>
  <si>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</si>
  <si>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</si>
  <si>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</si>
  <si>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</si>
  <si>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</si>
  <si>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</si>
  <si>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</si>
  <si>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</si>
  <si>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</si>
  <si>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</si>
  <si>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</si>
  <si>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</si>
  <si>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</si>
  <si>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</si>
  <si>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</si>
  <si>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</si>
  <si>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</si>
  <si>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</si>
  <si>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</si>
  <si>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</si>
  <si>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</si>
  <si>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</si>
  <si>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</si>
  <si>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</si>
  <si>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</si>
  <si>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</si>
  <si>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</si>
  <si>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</si>
  <si>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</si>
  <si>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</si>
  <si>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</si>
  <si>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</si>
  <si>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</si>
  <si>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</si>
  <si>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</si>
  <si>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</si>
  <si>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</si>
  <si>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</si>
  <si>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</si>
  <si>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</si>
  <si>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</si>
  <si>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</si>
  <si>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</si>
  <si>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</si>
  <si>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</si>
  <si>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</si>
  <si>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</si>
  <si>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</si>
  <si>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</si>
  <si>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</si>
  <si>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</si>
  <si>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</si>
  <si>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</si>
  <si>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</si>
  <si>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</si>
  <si>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</si>
  <si>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</si>
  <si>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</si>
  <si>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</si>
  <si>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</si>
  <si>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</si>
  <si>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</si>
  <si>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</si>
  <si>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</si>
  <si>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</si>
  <si>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</si>
  <si>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</si>
  <si>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</si>
  <si>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</si>
  <si>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</si>
  <si>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</si>
  <si>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</si>
  <si>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</si>
  <si>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</si>
  <si>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</si>
  <si>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</si>
  <si>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</si>
  <si>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</si>
  <si>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</si>
  <si>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</si>
  <si>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</si>
  <si>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</si>
  <si>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</si>
  <si>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</si>
  <si>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</si>
  <si>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</si>
  <si>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</si>
  <si>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</si>
  <si>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</si>
  <si>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</si>
  <si>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</si>
  <si>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</si>
  <si>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</si>
  <si>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</si>
  <si>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</si>
  <si>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</si>
  <si>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</si>
  <si>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</si>
  <si>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</si>
  <si>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</si>
  <si>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</si>
  <si>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</si>
  <si>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</si>
  <si>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</si>
  <si>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</si>
  <si>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</si>
  <si>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</si>
  <si>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</si>
  <si>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</si>
  <si>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</si>
  <si>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</si>
  <si>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</si>
  <si>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</si>
  <si>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</si>
  <si>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</si>
  <si>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</si>
  <si>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</si>
  <si>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</si>
  <si>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</si>
  <si>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</si>
  <si>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</si>
  <si>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</si>
  <si>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</si>
  <si>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</si>
  <si>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</si>
  <si>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</si>
  <si>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</si>
  <si>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</si>
  <si>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</si>
  <si>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</si>
  <si>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</si>
  <si>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</si>
  <si>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</si>
  <si>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</si>
  <si>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</si>
  <si>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</si>
  <si>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</si>
  <si>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</si>
  <si>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</si>
  <si>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</si>
  <si>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</si>
  <si>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</si>
  <si>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</si>
  <si>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</si>
  <si>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</si>
  <si>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</si>
  <si>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</si>
  <si>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</si>
  <si>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</si>
  <si>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</si>
  <si>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</si>
  <si>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</si>
  <si>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</si>
  <si>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</si>
  <si>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</si>
  <si>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</si>
  <si>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</si>
  <si>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</si>
  <si>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</si>
  <si>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</si>
  <si>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</si>
  <si>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</si>
  <si>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</si>
  <si>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</si>
  <si>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</si>
  <si>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</si>
  <si>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</si>
  <si>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</si>
  <si>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</si>
  <si>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</si>
  <si>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</si>
  <si>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</si>
  <si>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</si>
  <si>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</si>
  <si>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</si>
  <si>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</si>
  <si>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</si>
  <si>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</si>
  <si>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</si>
  <si>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</si>
  <si>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</si>
  <si>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</si>
  <si>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</si>
  <si>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</si>
  <si>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</si>
  <si>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</si>
  <si>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</si>
  <si>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</si>
  <si>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</si>
  <si>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</si>
  <si>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</si>
  <si>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</si>
  <si>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</si>
  <si>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</si>
  <si>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</si>
  <si>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</si>
  <si>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</si>
  <si>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</si>
  <si>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</si>
  <si>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</si>
  <si>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</si>
  <si>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</si>
  <si>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</si>
  <si>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</si>
  <si>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</si>
  <si>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</si>
  <si>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</si>
  <si>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</si>
  <si>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</si>
  <si>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</si>
  <si>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</si>
  <si>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</si>
  <si>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</si>
  <si>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</si>
  <si>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</si>
  <si>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</si>
  <si>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</si>
  <si>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</si>
  <si>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</si>
  <si>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</si>
  <si>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</si>
  <si>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</si>
  <si>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</si>
  <si>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</si>
  <si>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</si>
  <si>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</si>
  <si>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</si>
  <si>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</si>
  <si>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</si>
  <si>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</si>
  <si>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</si>
  <si>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</si>
  <si>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</si>
  <si>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</si>
  <si>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</si>
  <si>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</si>
  <si>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</si>
  <si>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</si>
  <si>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</si>
  <si>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</si>
  <si>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</si>
  <si>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</si>
  <si>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</si>
  <si>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</si>
  <si>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</si>
  <si>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</si>
  <si>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</si>
  <si>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</si>
  <si>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</si>
  <si>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</si>
  <si>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</si>
  <si>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</si>
  <si>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</si>
  <si>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</si>
  <si>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</si>
  <si>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</si>
  <si>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</si>
  <si>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</si>
  <si>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</si>
  <si>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</si>
  <si>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</si>
  <si>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</si>
  <si>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</si>
  <si>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</si>
  <si>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</si>
  <si>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</si>
  <si>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</si>
  <si>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</si>
  <si>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</si>
  <si>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</si>
  <si>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</si>
  <si>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</si>
  <si>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</si>
  <si>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</si>
  <si>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</si>
  <si>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</si>
  <si>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</si>
  <si>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</si>
  <si>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</si>
  <si>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</si>
  <si>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</si>
  <si>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</si>
  <si>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</si>
  <si>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</si>
  <si>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</si>
  <si>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</si>
  <si>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</si>
  <si>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</si>
  <si>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</si>
  <si>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</si>
  <si>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</si>
  <si>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</si>
  <si>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</si>
  <si>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</si>
  <si>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</si>
  <si>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</si>
  <si>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</si>
  <si>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</si>
  <si>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</si>
  <si>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</si>
  <si>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</si>
  <si>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</si>
  <si>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</si>
  <si>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</si>
  <si>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</si>
  <si>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</si>
  <si>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</si>
  <si>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</si>
  <si>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</si>
  <si>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</si>
  <si>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</si>
  <si>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</si>
  <si>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</si>
  <si>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</si>
  <si>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</si>
  <si>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</si>
  <si>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</si>
  <si>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</si>
  <si>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</si>
  <si>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</si>
  <si>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</si>
  <si>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</si>
  <si>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</si>
  <si>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</si>
  <si>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</si>
  <si>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</si>
  <si>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</si>
  <si>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</si>
  <si>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</si>
  <si>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</si>
  <si>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</si>
  <si>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</si>
  <si>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</si>
  <si>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</si>
  <si>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</si>
  <si>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</si>
  <si>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</si>
  <si>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</si>
  <si>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</si>
  <si>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</si>
  <si>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</si>
  <si>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</si>
  <si>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</si>
  <si>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</si>
  <si>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</si>
  <si>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</si>
  <si>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</si>
  <si>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</si>
  <si>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</si>
  <si>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</si>
  <si>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</si>
  <si>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</si>
  <si>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</si>
  <si>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</si>
  <si>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</si>
  <si>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</si>
  <si>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</si>
  <si>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</si>
  <si>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</si>
  <si>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</si>
  <si>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</si>
  <si>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</si>
  <si>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</si>
  <si>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</si>
  <si>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</si>
  <si>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</si>
  <si>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</si>
  <si>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</si>
  <si>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</si>
  <si>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</si>
  <si>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</si>
  <si>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</si>
  <si>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</si>
  <si>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</si>
  <si>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</si>
  <si>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</si>
  <si>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</si>
  <si>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</si>
  <si>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</si>
  <si>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</si>
  <si>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</si>
  <si>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</si>
  <si>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</si>
  <si>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</si>
  <si>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</si>
  <si>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</si>
  <si>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</si>
  <si>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</si>
  <si>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</si>
  <si>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</si>
  <si>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</si>
  <si>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</si>
  <si>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</si>
  <si>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</si>
  <si>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</si>
  <si>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</si>
  <si>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</si>
  <si>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</si>
  <si>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</si>
  <si>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</si>
  <si>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</si>
  <si>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</si>
  <si>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</si>
  <si>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</si>
  <si>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</si>
  <si>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</si>
  <si>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</si>
  <si>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</si>
  <si>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</si>
  <si>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</si>
  <si>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</si>
  <si>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</si>
  <si>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</si>
  <si>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</si>
  <si>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</si>
  <si>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</si>
  <si>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</si>
  <si>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</si>
  <si>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</si>
  <si>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</si>
  <si>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</si>
  <si>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</si>
  <si>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</si>
  <si>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</si>
  <si>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</si>
  <si>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</si>
  <si>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</si>
  <si>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</si>
  <si>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</si>
  <si>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</si>
  <si>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</si>
  <si>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</si>
  <si>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</si>
  <si>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</si>
  <si>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</si>
  <si>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</si>
  <si>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</si>
  <si>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</si>
  <si>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</si>
  <si>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</si>
  <si>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</si>
  <si>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</si>
  <si>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</si>
  <si>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</si>
  <si>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</si>
  <si>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</si>
  <si>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</si>
  <si>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</si>
  <si>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</si>
  <si>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</si>
  <si>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</si>
  <si>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</si>
  <si>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</si>
  <si>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</si>
  <si>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</si>
  <si>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</si>
  <si>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</si>
  <si>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</si>
  <si>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</si>
  <si>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</si>
  <si>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</si>
  <si>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</si>
  <si>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</si>
  <si>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</si>
  <si>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</si>
  <si>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</si>
  <si>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</si>
  <si>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</si>
  <si>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</si>
  <si>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</si>
  <si>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</si>
  <si>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</si>
  <si>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</si>
  <si>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</si>
  <si>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</si>
  <si>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</si>
  <si>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</si>
  <si>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</si>
  <si>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</si>
  <si>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</si>
  <si>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</si>
  <si>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</si>
  <si>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</si>
  <si>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</si>
  <si>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</si>
  <si>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</si>
  <si>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</si>
  <si>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</si>
  <si>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</si>
  <si>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</si>
  <si>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</si>
  <si>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</si>
  <si>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</si>
  <si>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</si>
  <si>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</si>
  <si>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</si>
  <si>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</si>
  <si>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</si>
  <si>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</si>
  <si>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</si>
  <si>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</si>
  <si>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</si>
  <si>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</si>
  <si>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</si>
  <si>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</si>
  <si>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</si>
  <si>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</si>
  <si>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</si>
  <si>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</si>
  <si>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</si>
  <si>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</si>
  <si>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</si>
  <si>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</si>
  <si>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</si>
  <si>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</si>
  <si>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</si>
  <si>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</si>
  <si>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</si>
  <si>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</si>
  <si>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</si>
  <si>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</si>
  <si>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</si>
  <si>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</si>
  <si>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</si>
  <si>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</si>
  <si>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</si>
  <si>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</si>
  <si>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</si>
  <si>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</si>
  <si>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</si>
  <si>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</si>
  <si>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</si>
  <si>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</si>
  <si>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</si>
  <si>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</si>
  <si>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</si>
  <si>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</si>
  <si>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</si>
  <si>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</si>
  <si>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</si>
  <si>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</si>
  <si>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</si>
  <si>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</si>
  <si>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</si>
  <si>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</si>
  <si>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</si>
  <si>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</si>
  <si>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</si>
  <si>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</si>
  <si>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</si>
  <si>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</si>
  <si>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</si>
  <si>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</si>
  <si>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</si>
  <si>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</si>
  <si>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</si>
  <si>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</si>
  <si>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</si>
  <si>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</si>
  <si>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</si>
  <si>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</si>
  <si>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</si>
  <si>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</si>
  <si>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</si>
  <si>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</si>
  <si>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</si>
  <si>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</si>
  <si>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</si>
  <si>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</si>
  <si>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</si>
  <si>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</si>
  <si>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</si>
  <si>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</si>
  <si>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</si>
  <si>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</si>
  <si>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</si>
  <si>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</si>
  <si>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</si>
  <si>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</si>
  <si>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</si>
  <si>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</si>
  <si>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</si>
  <si>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</si>
  <si>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</si>
  <si>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</si>
  <si>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</si>
  <si>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</si>
  <si>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</si>
  <si>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</si>
  <si>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</si>
  <si>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</si>
  <si>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</si>
  <si>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</si>
  <si>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</si>
  <si>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</si>
  <si>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</si>
  <si>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</si>
  <si>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</si>
  <si>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</si>
  <si>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</si>
  <si>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</si>
  <si>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</si>
  <si>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</si>
  <si>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</si>
  <si>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</si>
  <si>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</si>
  <si>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</si>
  <si>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</si>
  <si>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</si>
  <si>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</si>
  <si>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</si>
  <si>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</si>
  <si>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</si>
  <si>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</si>
  <si>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</si>
  <si>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</si>
  <si>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</si>
  <si>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</si>
  <si>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</si>
  <si>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</si>
  <si>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</si>
  <si>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</si>
  <si>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</si>
  <si>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</si>
  <si>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</si>
  <si>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</si>
  <si>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</si>
  <si>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</si>
  <si>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</si>
  <si>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</si>
  <si>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</si>
  <si>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</si>
  <si>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</si>
  <si>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</si>
  <si>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</si>
  <si>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</si>
  <si>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</si>
  <si>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</si>
  <si>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</si>
  <si>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</si>
  <si>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</si>
  <si>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</si>
  <si>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</si>
  <si>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</si>
  <si>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</si>
  <si>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</si>
  <si>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</si>
  <si>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</si>
  <si>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</si>
  <si>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</si>
  <si>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</si>
  <si>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</si>
  <si>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</si>
  <si>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</si>
  <si>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</si>
  <si>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</si>
  <si>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</si>
  <si>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</si>
  <si>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</si>
  <si>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</si>
  <si>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</si>
  <si>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</si>
  <si>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</si>
  <si>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</si>
  <si>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</si>
  <si>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</si>
  <si>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</si>
  <si>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</si>
  <si>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</si>
  <si>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</si>
  <si>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</si>
  <si>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</si>
  <si>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</si>
  <si>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</si>
  <si>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</si>
  <si>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</si>
  <si>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</si>
  <si>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</si>
  <si>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</si>
  <si>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</si>
  <si>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</si>
  <si>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</si>
  <si>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</si>
  <si>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</si>
  <si>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</si>
  <si>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</si>
  <si>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</si>
  <si>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</si>
  <si>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</si>
  <si>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</si>
  <si>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</si>
  <si>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</si>
  <si>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</si>
  <si>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</si>
  <si>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</si>
  <si>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</si>
  <si>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</si>
  <si>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</si>
  <si>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</si>
  <si>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</si>
  <si>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</si>
  <si>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</si>
  <si>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</si>
  <si>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</si>
  <si>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</si>
  <si>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</si>
  <si>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</si>
  <si>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</si>
  <si>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</si>
  <si>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</si>
  <si>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</si>
  <si>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</si>
  <si>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</si>
  <si>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</si>
  <si>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</si>
  <si>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</si>
  <si>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</si>
  <si>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</si>
  <si>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</si>
  <si>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</si>
  <si>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</si>
  <si>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</si>
  <si>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</si>
  <si>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</si>
  <si>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</si>
  <si>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</si>
  <si>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</si>
  <si>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</si>
  <si>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</si>
  <si>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</si>
  <si>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</si>
  <si>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</si>
  <si>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</si>
  <si>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</si>
  <si>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</si>
  <si>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</si>
  <si>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</si>
  <si>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</si>
  <si>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</si>
  <si>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</si>
  <si>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</si>
  <si>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</si>
  <si>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</si>
  <si>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</si>
  <si>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</si>
  <si>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</si>
  <si>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</si>
  <si>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</si>
  <si>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</si>
  <si>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</si>
  <si>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</si>
  <si>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</si>
  <si>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</si>
  <si>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</si>
  <si>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</si>
  <si>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</si>
  <si>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</si>
  <si>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</si>
  <si>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</si>
  <si>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</si>
  <si>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</si>
  <si>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</si>
  <si>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</si>
  <si>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</si>
  <si>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</si>
  <si>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</si>
  <si>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</si>
  <si>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</si>
  <si>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</si>
  <si>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</si>
  <si>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</si>
  <si>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</si>
  <si>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</si>
  <si>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</si>
  <si>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</si>
  <si>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</si>
  <si>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</si>
  <si>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</si>
  <si>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</si>
  <si>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</si>
  <si>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</si>
  <si>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</si>
  <si>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</si>
  <si>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</si>
  <si>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</si>
  <si>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</si>
  <si>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</si>
  <si>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</si>
  <si>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</si>
  <si>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</si>
  <si>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</si>
  <si>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</si>
  <si>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</si>
  <si>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</si>
  <si>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</si>
  <si>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</si>
  <si>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</si>
  <si>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</si>
  <si>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</si>
  <si>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</si>
  <si>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</si>
  <si>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</si>
  <si>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</si>
  <si>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</si>
  <si>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</si>
  <si>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</si>
  <si>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</si>
  <si>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</si>
  <si>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</si>
  <si>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</si>
  <si>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</si>
  <si>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</si>
  <si>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</si>
  <si>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</si>
  <si>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</si>
  <si>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</si>
  <si>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</si>
  <si>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</si>
  <si>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</si>
  <si>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</si>
  <si>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</si>
  <si>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</si>
  <si>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</si>
  <si>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</si>
  <si>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</si>
  <si>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</si>
  <si>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</si>
  <si>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</si>
  <si>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</si>
  <si>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</si>
  <si>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</si>
  <si>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</si>
  <si>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</si>
  <si>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</si>
  <si>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</si>
  <si>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</si>
  <si>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</si>
  <si>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</si>
  <si>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</si>
  <si>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</si>
  <si>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</si>
  <si>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</si>
  <si>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</si>
  <si>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</si>
  <si>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</si>
  <si>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</si>
  <si>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</si>
  <si>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</si>
  <si>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</si>
  <si>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</si>
  <si>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</si>
  <si>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</si>
  <si>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</si>
  <si>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</si>
  <si>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</si>
  <si>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</si>
  <si>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</si>
  <si>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</si>
  <si>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</si>
  <si>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</si>
  <si>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</si>
  <si>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</si>
  <si>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</si>
  <si>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</si>
  <si>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</si>
  <si>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</si>
  <si>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</si>
  <si>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</si>
  <si>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</si>
  <si>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</si>
  <si>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</si>
  <si>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</si>
  <si>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</si>
  <si>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</si>
  <si>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</si>
  <si>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</si>
  <si>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</si>
  <si>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</si>
  <si>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</si>
  <si>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</si>
  <si>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</si>
  <si>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</si>
  <si>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</si>
  <si>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</si>
  <si>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</si>
  <si>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</si>
  <si>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</si>
  <si>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</si>
  <si>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</si>
  <si>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</si>
  <si>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</si>
  <si>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</si>
  <si>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</si>
  <si>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</si>
  <si>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</si>
  <si>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</si>
  <si>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</si>
  <si>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</si>
  <si>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</si>
  <si>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</si>
  <si>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</si>
  <si>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</si>
  <si>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</si>
  <si>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</si>
  <si>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</si>
  <si>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</si>
  <si>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</si>
  <si>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</si>
  <si>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</si>
  <si>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</si>
  <si>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</si>
  <si>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</si>
  <si>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</si>
  <si>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</si>
  <si>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</si>
  <si>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</si>
  <si>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</si>
  <si>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</si>
  <si>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</si>
  <si>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</si>
  <si>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</si>
  <si>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</si>
  <si>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</si>
  <si>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</si>
  <si>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</si>
  <si>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</si>
  <si>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</si>
  <si>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</si>
  <si>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</si>
  <si>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</si>
  <si>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</si>
  <si>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</si>
  <si>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</si>
  <si>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</si>
  <si>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</si>
  <si>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</si>
  <si>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</si>
  <si>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</si>
  <si>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</si>
  <si>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</si>
  <si>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</si>
  <si>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</si>
  <si>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</si>
  <si>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</si>
  <si>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</si>
  <si>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</si>
  <si>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</si>
  <si>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</si>
  <si>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</si>
  <si>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</si>
  <si>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</si>
  <si>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</si>
  <si>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</si>
  <si>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</si>
  <si>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</si>
  <si>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</si>
  <si>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</si>
  <si>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</si>
  <si>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</si>
  <si>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</si>
  <si>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</si>
  <si>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</si>
  <si>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</si>
  <si>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</si>
  <si>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</si>
  <si>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</si>
  <si>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</si>
  <si>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</si>
  <si>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</si>
  <si>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</si>
  <si>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</si>
  <si>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</si>
  <si>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</si>
  <si>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</si>
  <si>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</si>
  <si>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</si>
  <si>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</si>
  <si>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</si>
  <si>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</si>
  <si>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</si>
  <si>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</si>
  <si>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</si>
  <si>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</si>
  <si>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</si>
  <si>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</si>
  <si>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</si>
  <si>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</si>
  <si>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</si>
  <si>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</si>
  <si>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</si>
  <si>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</si>
  <si>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</si>
  <si>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</si>
  <si>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</si>
  <si>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</si>
  <si>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</si>
  <si>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</si>
  <si>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</si>
  <si>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</si>
  <si>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</si>
  <si>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</si>
  <si>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</si>
  <si>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</si>
  <si>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</si>
  <si>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</si>
  <si>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</si>
  <si>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</si>
  <si>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</si>
  <si>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</si>
  <si>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</si>
  <si>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</si>
  <si>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</si>
  <si>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</si>
  <si>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</si>
  <si>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</si>
  <si>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</si>
  <si>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</si>
  <si>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</si>
  <si>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</si>
  <si>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</si>
  <si>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</si>
  <si>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</si>
  <si>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</si>
  <si>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</si>
  <si>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</si>
  <si>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</si>
  <si>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</si>
  <si>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</si>
  <si>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</si>
  <si>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</si>
  <si>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</si>
  <si>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</si>
  <si>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</si>
  <si>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</si>
  <si>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</si>
  <si>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</si>
  <si>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</si>
  <si>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</si>
  <si>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</si>
  <si>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</si>
  <si>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</si>
  <si>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</si>
  <si>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</si>
  <si>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</si>
  <si>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</si>
  <si>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</si>
  <si>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</si>
  <si>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</si>
  <si>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</si>
  <si>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</si>
  <si>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</si>
  <si>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</si>
  <si>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</si>
  <si>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</si>
  <si>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</si>
  <si>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</si>
  <si>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</si>
  <si>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</si>
  <si>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</si>
  <si>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</si>
  <si>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</si>
  <si>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</si>
  <si>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</si>
  <si>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</si>
  <si>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</si>
  <si>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</si>
  <si>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</si>
  <si>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</si>
  <si>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</si>
  <si>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</si>
  <si>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</si>
  <si>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</si>
  <si>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</si>
  <si>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</si>
  <si>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</si>
  <si>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</si>
  <si>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</si>
  <si>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</si>
  <si>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</si>
  <si>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</si>
  <si>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</si>
  <si>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</si>
  <si>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</si>
  <si>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</si>
  <si>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</si>
  <si>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</si>
  <si>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</si>
  <si>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</si>
  <si>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</si>
  <si>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</si>
  <si>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</si>
  <si>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</si>
  <si>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</si>
  <si>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</si>
  <si>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</si>
  <si>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</si>
  <si>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</si>
  <si>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</si>
  <si>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</si>
  <si>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</si>
  <si>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</si>
  <si>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</si>
  <si>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</si>
  <si>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</si>
  <si>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</si>
  <si>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</si>
  <si>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</si>
  <si>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</si>
  <si>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</si>
  <si>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</si>
  <si>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</si>
  <si>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</si>
  <si>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</si>
  <si>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</si>
  <si>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</si>
  <si>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</si>
  <si>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</si>
  <si>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</si>
  <si>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</si>
  <si>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</si>
  <si>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</si>
  <si>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</si>
  <si>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</si>
  <si>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</si>
  <si>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</si>
  <si>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</si>
  <si>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</si>
  <si>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</si>
  <si>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</si>
  <si>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</si>
  <si>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</si>
  <si>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</si>
  <si>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</si>
  <si>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</si>
  <si>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</si>
  <si>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</si>
  <si>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</si>
  <si>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</si>
  <si>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</si>
  <si>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</si>
  <si>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</si>
  <si>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</si>
  <si>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</si>
  <si>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</si>
  <si>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</si>
  <si>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</si>
  <si>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</si>
  <si>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</si>
  <si>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</si>
  <si>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</si>
  <si>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</si>
  <si>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</si>
  <si>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</si>
  <si>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</si>
  <si>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</si>
  <si>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</si>
  <si>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</si>
  <si>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</si>
  <si>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</si>
  <si>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</si>
  <si>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</si>
  <si>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</si>
  <si>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</si>
  <si>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</si>
  <si>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</si>
  <si>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</si>
  <si>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</si>
  <si>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</si>
  <si>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</si>
  <si>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</si>
  <si>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</si>
  <si>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</si>
  <si>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</si>
  <si>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</si>
  <si>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</si>
  <si>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</si>
  <si>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</si>
  <si>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</si>
  <si>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</si>
  <si>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</si>
  <si>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</si>
  <si>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</si>
  <si>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</si>
  <si>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</si>
  <si>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</si>
  <si>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</si>
  <si>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</si>
  <si>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</si>
  <si>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</si>
  <si>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</si>
  <si>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</si>
  <si>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</si>
  <si>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</si>
  <si>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</si>
  <si>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</si>
  <si>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</si>
  <si>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</si>
  <si>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</si>
  <si>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</si>
  <si>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</si>
  <si>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</si>
  <si>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</si>
  <si>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</si>
  <si>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</si>
  <si>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</si>
  <si>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</si>
  <si>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</si>
  <si>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</si>
  <si>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</si>
  <si>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</si>
  <si>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</si>
  <si>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</si>
  <si>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</si>
  <si>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</si>
  <si>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</si>
  <si>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</si>
  <si>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</si>
  <si>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</si>
  <si>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</si>
  <si>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</si>
  <si>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</si>
  <si>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</si>
  <si>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</si>
  <si>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</si>
  <si>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</si>
  <si>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</si>
  <si>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</si>
  <si>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</si>
  <si>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</si>
  <si>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</si>
  <si>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</si>
  <si>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</si>
  <si>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</si>
  <si>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</si>
  <si>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</si>
  <si>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</si>
  <si>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</si>
  <si>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</si>
  <si>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</si>
  <si>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</si>
  <si>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</si>
  <si>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</si>
  <si>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</si>
  <si>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</si>
  <si>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</si>
  <si>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</si>
  <si>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</si>
  <si>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</si>
  <si>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</si>
  <si>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</si>
  <si>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</si>
  <si>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</si>
  <si>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</si>
  <si>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</si>
  <si>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</si>
  <si>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</si>
  <si>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</si>
  <si>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</si>
  <si>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</si>
  <si>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</si>
  <si>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</si>
  <si>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</si>
  <si>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</si>
  <si>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</si>
  <si>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</si>
  <si>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</si>
  <si>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</si>
  <si>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</si>
  <si>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</si>
  <si>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</si>
  <si>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</si>
  <si>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</si>
  <si>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</si>
  <si>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</si>
  <si>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</si>
  <si>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</si>
  <si>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</si>
  <si>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</si>
  <si>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</si>
  <si>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</si>
  <si>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</si>
  <si>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</si>
  <si>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</si>
  <si>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</si>
  <si>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</si>
  <si>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</si>
  <si>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</si>
  <si>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</si>
  <si>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</si>
  <si>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</si>
  <si>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</si>
  <si>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</si>
  <si>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</si>
  <si>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</si>
  <si>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</si>
  <si>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</si>
  <si>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</si>
  <si>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</si>
  <si>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</si>
  <si>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</si>
  <si>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</si>
  <si>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</si>
  <si>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</si>
  <si>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</si>
  <si>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</si>
  <si>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</si>
  <si>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</si>
  <si>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</si>
  <si>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</si>
  <si>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</si>
  <si>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</si>
  <si>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</si>
  <si>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</si>
  <si>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</si>
  <si>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</si>
  <si>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</si>
  <si>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</si>
  <si>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</si>
  <si>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</si>
  <si>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</si>
  <si>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</si>
  <si>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</si>
  <si>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</si>
  <si>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</si>
  <si>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</si>
  <si>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</si>
  <si>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</si>
  <si>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</si>
  <si>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</si>
  <si>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</si>
  <si>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</si>
  <si>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</si>
  <si>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</si>
  <si>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</si>
  <si>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</si>
  <si>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</si>
  <si>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</si>
  <si>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</si>
  <si>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</si>
  <si>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</si>
  <si>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</si>
  <si>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</si>
  <si>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</si>
  <si>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</si>
  <si>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</si>
  <si>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</si>
  <si>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</si>
  <si>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</si>
  <si>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</si>
  <si>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</si>
  <si>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</si>
  <si>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</si>
  <si>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</si>
  <si>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</si>
  <si>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</si>
  <si>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</si>
  <si>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</si>
  <si>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</si>
  <si>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</si>
  <si>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</si>
  <si>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</si>
  <si>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</si>
  <si>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</si>
  <si>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</si>
  <si>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</si>
  <si>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</si>
  <si>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</si>
  <si>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</si>
  <si>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</si>
  <si>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</si>
  <si>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</si>
  <si>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</si>
  <si>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</si>
  <si>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</si>
  <si>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</si>
  <si>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</si>
  <si>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</si>
  <si>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</si>
  <si>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</si>
  <si>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</si>
  <si>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</si>
  <si>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</si>
  <si>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</si>
  <si>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</si>
  <si>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</si>
  <si>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</si>
  <si>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</si>
  <si>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</si>
  <si>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</si>
  <si>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</si>
  <si>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</si>
  <si>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</si>
  <si>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</si>
  <si>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</si>
  <si>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</si>
  <si>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</si>
  <si>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</si>
  <si>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</si>
  <si>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</si>
  <si>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</si>
  <si>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</si>
  <si>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</si>
  <si>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</si>
  <si>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</si>
  <si>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</si>
  <si>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</si>
  <si>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</si>
  <si>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</si>
  <si>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</si>
  <si>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</si>
  <si>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</si>
  <si>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</si>
  <si>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</si>
  <si>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</si>
  <si>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</si>
  <si>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</si>
  <si>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</si>
  <si>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</si>
  <si>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</si>
  <si>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</si>
  <si>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</si>
  <si>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</si>
  <si>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</si>
  <si>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</si>
  <si>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</si>
  <si>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</si>
  <si>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</si>
  <si>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</si>
  <si>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</si>
  <si>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</si>
  <si>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</si>
  <si>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</si>
  <si>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</si>
  <si>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</si>
  <si>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</si>
  <si>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</si>
  <si>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</si>
  <si>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</si>
  <si>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</si>
  <si>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</si>
  <si>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</si>
  <si>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</si>
  <si>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</si>
  <si>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</si>
  <si>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</si>
  <si>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</si>
  <si>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</si>
  <si>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</si>
  <si>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</si>
  <si>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</si>
  <si>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</si>
  <si>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</si>
  <si>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</si>
  <si>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</si>
  <si>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</si>
  <si>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</si>
  <si>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</si>
  <si>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</si>
  <si>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</si>
  <si>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</si>
  <si>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</si>
  <si>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</si>
  <si>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</si>
  <si>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</si>
  <si>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</si>
  <si>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</si>
  <si>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</si>
  <si>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</si>
  <si>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</si>
  <si>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</si>
  <si>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</si>
  <si>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</si>
  <si>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</si>
  <si>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</si>
  <si>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</si>
  <si>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</si>
  <si>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</si>
  <si>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</si>
  <si>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</si>
  <si>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</si>
  <si>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</si>
  <si>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</si>
  <si>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</si>
  <si>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</si>
  <si>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</si>
  <si>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</si>
  <si>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</si>
  <si>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</si>
  <si>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</si>
  <si>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</si>
  <si>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</si>
  <si>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</si>
  <si>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</si>
  <si>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</si>
  <si>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</si>
  <si>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</si>
  <si>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</si>
  <si>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</si>
  <si>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</si>
  <si>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</si>
  <si>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</si>
  <si>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</si>
  <si>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</si>
  <si>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</si>
  <si>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</si>
  <si>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</si>
  <si>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</si>
  <si>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</si>
  <si>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</si>
  <si>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</si>
  <si>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</si>
  <si>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</si>
  <si>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</si>
  <si>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</si>
  <si>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</si>
  <si>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</si>
  <si>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</si>
  <si>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</si>
  <si>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</si>
  <si>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</si>
  <si>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</si>
  <si>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</si>
  <si>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</si>
  <si>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</si>
  <si>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</si>
  <si>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</si>
  <si>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</si>
  <si>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</si>
  <si>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</si>
  <si>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</si>
  <si>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</si>
  <si>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</si>
  <si>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</si>
  <si>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</si>
  <si>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</si>
  <si>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</si>
  <si>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</si>
  <si>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</si>
  <si>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</si>
  <si>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</si>
  <si>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</si>
  <si>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</si>
  <si>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</si>
  <si>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</si>
  <si>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</si>
  <si>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</si>
  <si>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</si>
  <si>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</si>
  <si>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</si>
  <si>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</si>
  <si>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</si>
  <si>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</si>
  <si>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</si>
  <si>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</si>
  <si>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</si>
  <si>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</si>
  <si>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</si>
  <si>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</si>
  <si>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</si>
  <si>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</si>
  <si>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</si>
  <si>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</si>
  <si>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</si>
  <si>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</si>
  <si>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</si>
  <si>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</si>
  <si>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</si>
  <si>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</si>
  <si>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</si>
  <si>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</si>
  <si>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</si>
  <si>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</si>
  <si>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</si>
  <si>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</si>
  <si>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</si>
  <si>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</si>
  <si>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</si>
  <si>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</si>
  <si>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</si>
  <si>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</si>
  <si>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</si>
  <si>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</si>
  <si>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</si>
  <si>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</si>
  <si>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</si>
  <si>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</si>
  <si>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</si>
  <si>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</si>
  <si>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</si>
  <si>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</si>
  <si>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</si>
  <si>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</si>
  <si>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</si>
  <si>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</si>
  <si>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</si>
  <si>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</si>
  <si>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</si>
  <si>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</si>
  <si>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</si>
  <si>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</si>
  <si>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</si>
  <si>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</si>
  <si>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</si>
  <si>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</si>
  <si>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</si>
  <si>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</si>
  <si>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</si>
  <si>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</si>
  <si>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</si>
  <si>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</si>
  <si>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</si>
  <si>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</si>
  <si>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</si>
  <si>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</si>
  <si>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</si>
  <si>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</si>
  <si>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</si>
  <si>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</si>
  <si>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</si>
  <si>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</si>
  <si>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</si>
  <si>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</si>
  <si>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</si>
  <si>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</si>
  <si>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</si>
  <si>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</si>
  <si>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</si>
  <si>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</si>
  <si>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</si>
  <si>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</si>
  <si>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</si>
  <si>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</si>
  <si>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</si>
  <si>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</si>
  <si>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</si>
  <si>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</si>
  <si>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</si>
  <si>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</si>
  <si>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</si>
  <si>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</si>
  <si>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</si>
  <si>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</si>
  <si>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</si>
  <si>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</si>
  <si>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</si>
  <si>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</si>
  <si>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</si>
  <si>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</si>
  <si>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</si>
  <si>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</si>
  <si>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</si>
  <si>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</si>
  <si>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</si>
  <si>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</si>
  <si>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</si>
  <si>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</si>
  <si>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</si>
  <si>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</si>
  <si>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</si>
  <si>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</si>
  <si>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</si>
  <si>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</si>
  <si>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</si>
  <si>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</si>
  <si>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</si>
  <si>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</si>
  <si>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</si>
  <si>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</si>
  <si>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</si>
  <si>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</si>
  <si>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</si>
  <si>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</si>
  <si>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</si>
  <si>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</si>
  <si>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</si>
  <si>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</si>
  <si>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</si>
  <si>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</si>
  <si>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</si>
  <si>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</si>
  <si>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</si>
  <si>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</si>
  <si>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</si>
  <si>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</si>
  <si>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</si>
  <si>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</si>
  <si>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</si>
  <si>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</si>
  <si>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</si>
  <si>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</si>
  <si>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</si>
  <si>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</si>
  <si>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</si>
  <si>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</si>
  <si>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</si>
  <si>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</si>
  <si>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</si>
  <si>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</si>
  <si>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</si>
  <si>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</si>
  <si>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</si>
  <si>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</si>
  <si>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</si>
  <si>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</si>
  <si>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</si>
  <si>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</si>
  <si>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</si>
  <si>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</si>
  <si>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</si>
  <si>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</si>
  <si>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</si>
  <si>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</si>
  <si>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</si>
  <si>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</si>
  <si>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</si>
  <si>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</si>
  <si>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</si>
  <si>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</si>
  <si>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</si>
  <si>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</si>
  <si>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</si>
  <si>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</si>
  <si>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</si>
  <si>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</si>
  <si>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</si>
  <si>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</si>
  <si>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</si>
  <si>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</si>
  <si>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</si>
  <si>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</si>
  <si>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</si>
  <si>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</si>
  <si>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</si>
  <si>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</si>
  <si>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</si>
  <si>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</si>
  <si>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</si>
  <si>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</si>
  <si>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</si>
  <si>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</si>
  <si>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</si>
  <si>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</si>
  <si>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</si>
  <si>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</si>
  <si>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</si>
  <si>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</si>
  <si>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</si>
  <si>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</si>
  <si>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</si>
  <si>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</si>
  <si>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</si>
  <si>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</si>
  <si>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</si>
  <si>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</si>
  <si>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</si>
  <si>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</si>
  <si>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</si>
  <si>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</si>
  <si>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</si>
  <si>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</si>
  <si>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</si>
  <si>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</si>
  <si>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</si>
  <si>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</si>
  <si>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</si>
  <si>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</si>
  <si>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</si>
  <si>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</si>
  <si>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</si>
  <si>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</si>
  <si>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</si>
  <si>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</si>
  <si>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</si>
  <si>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</si>
  <si>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</si>
  <si>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</si>
  <si>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</si>
  <si>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</si>
  <si>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</si>
  <si>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</si>
  <si>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</si>
  <si>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</si>
  <si>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</si>
  <si>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</si>
  <si>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</si>
  <si>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</si>
  <si>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</si>
  <si>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</si>
  <si>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</si>
  <si>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</si>
  <si>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</si>
  <si>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</si>
  <si>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</si>
  <si>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</si>
  <si>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</si>
  <si>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</si>
  <si>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</si>
  <si>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</si>
  <si>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</si>
  <si>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</si>
  <si>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</si>
  <si>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</si>
  <si>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</si>
  <si>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</si>
  <si>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</si>
  <si>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</si>
  <si>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</si>
  <si>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</si>
  <si>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</si>
  <si>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</si>
  <si>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</si>
  <si>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</si>
  <si>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</si>
  <si>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</si>
  <si>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</si>
  <si>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</si>
  <si>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</si>
  <si>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</si>
  <si>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</si>
  <si>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</si>
  <si>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</si>
  <si>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</si>
  <si>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</si>
  <si>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</si>
  <si>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</si>
  <si>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</si>
  <si>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</si>
  <si>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</si>
  <si>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</si>
  <si>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</si>
  <si>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</si>
  <si>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</si>
  <si>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</si>
  <si>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</si>
  <si>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</si>
  <si>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</si>
  <si>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</si>
  <si>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</si>
  <si>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</si>
  <si>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</si>
  <si>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</si>
  <si>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</si>
  <si>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</si>
  <si>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</si>
  <si>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</si>
  <si>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</si>
  <si>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</si>
  <si>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</si>
  <si>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</si>
  <si>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</si>
  <si>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</si>
  <si>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</si>
  <si>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</si>
  <si>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</si>
  <si>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</si>
  <si>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</si>
  <si>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</si>
  <si>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</si>
  <si>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</si>
  <si>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</si>
  <si>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</si>
  <si>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</si>
  <si>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</si>
  <si>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</si>
  <si>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</si>
  <si>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</si>
  <si>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</si>
  <si>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</si>
  <si>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</si>
  <si>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</si>
  <si>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</si>
  <si>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</si>
  <si>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</si>
  <si>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</si>
  <si>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</si>
  <si>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</si>
  <si>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</si>
  <si>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</si>
  <si>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</si>
  <si>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</si>
  <si>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</si>
  <si>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</si>
  <si>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</si>
  <si>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</si>
  <si>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</si>
  <si>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</si>
  <si>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</si>
  <si>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</si>
  <si>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</si>
  <si>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</si>
  <si>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</si>
  <si>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</si>
  <si>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</si>
  <si>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</si>
  <si>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</si>
  <si>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</si>
  <si>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</si>
  <si>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</si>
  <si>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</si>
  <si>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</si>
  <si>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</si>
  <si>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</si>
  <si>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</si>
  <si>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</si>
  <si>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</si>
  <si>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</si>
  <si>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</si>
  <si>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</si>
  <si>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</si>
  <si>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</si>
  <si>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</si>
  <si>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</si>
  <si>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</si>
  <si>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</si>
  <si>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</si>
  <si>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</si>
  <si>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</si>
  <si>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</si>
  <si>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</si>
  <si>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</si>
  <si>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</si>
  <si>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</si>
  <si>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</si>
  <si>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</si>
  <si>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</si>
  <si>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</si>
  <si>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</si>
  <si>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</si>
  <si>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</si>
  <si>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</si>
  <si>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</si>
  <si>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</si>
  <si>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</si>
  <si>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</si>
  <si>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</si>
  <si>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</si>
  <si>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</si>
  <si>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</si>
  <si>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</si>
  <si>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</si>
  <si>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</si>
  <si>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</si>
  <si>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</si>
  <si>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</si>
  <si>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</si>
  <si>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</si>
  <si>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</si>
  <si>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</si>
  <si>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</si>
  <si>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</si>
  <si>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</si>
  <si>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</si>
  <si>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</si>
  <si>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</si>
  <si>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</si>
  <si>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</si>
  <si>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</si>
  <si>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</si>
  <si>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</si>
  <si>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</si>
  <si>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</si>
  <si>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</si>
  <si>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</si>
  <si>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</si>
  <si>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</si>
  <si>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</si>
  <si>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</si>
  <si>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</si>
  <si>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</si>
  <si>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</si>
  <si>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</si>
  <si>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</si>
  <si>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</si>
  <si>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</si>
  <si>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</si>
  <si>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</si>
  <si>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</si>
  <si>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</si>
  <si>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</si>
  <si>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</si>
  <si>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</si>
  <si>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</si>
  <si>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</si>
  <si>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</si>
  <si>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</si>
  <si>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</si>
  <si>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</si>
  <si>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</si>
  <si>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</si>
  <si>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</si>
  <si>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</si>
  <si>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</si>
  <si>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</si>
  <si>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</si>
  <si>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</si>
  <si>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</si>
  <si>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</si>
  <si>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</si>
  <si>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</si>
  <si>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</si>
  <si>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</si>
  <si>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</si>
  <si>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</si>
  <si>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</si>
  <si>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</si>
  <si>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</si>
  <si>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</si>
  <si>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</si>
  <si>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</si>
  <si>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</si>
  <si>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</si>
  <si>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</si>
  <si>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</si>
  <si>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</si>
  <si>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</si>
  <si>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</si>
  <si>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</si>
  <si>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</si>
  <si>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</si>
  <si>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</si>
  <si>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</si>
  <si>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</si>
  <si>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</si>
  <si>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</si>
  <si>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</si>
  <si>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</si>
  <si>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</si>
  <si>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</si>
  <si>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</si>
  <si>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</si>
  <si>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</si>
  <si>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</si>
  <si>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</si>
  <si>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</si>
  <si>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</si>
  <si>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</si>
  <si>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</si>
  <si>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</si>
  <si>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</si>
  <si>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</si>
  <si>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</si>
  <si>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</si>
  <si>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</si>
  <si>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</si>
  <si>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</si>
  <si>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</si>
  <si>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</si>
  <si>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</si>
  <si>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</si>
  <si>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</si>
  <si>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</si>
  <si>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</si>
  <si>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</si>
  <si>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</si>
  <si>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</si>
  <si>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</si>
  <si>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</si>
  <si>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</si>
  <si>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</si>
  <si>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</si>
  <si>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</si>
  <si>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</si>
  <si>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</si>
  <si>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</si>
  <si>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</si>
  <si>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</si>
  <si>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</si>
  <si>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</si>
  <si>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</si>
  <si>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</si>
  <si>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</si>
  <si>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</si>
  <si>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</si>
  <si>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</si>
  <si>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</si>
  <si>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</si>
  <si>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</si>
  <si>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</si>
  <si>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</si>
  <si>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</si>
  <si>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</si>
  <si>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</si>
  <si>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</si>
  <si>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</si>
  <si>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</si>
  <si>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</si>
  <si>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</si>
  <si>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</si>
  <si>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</si>
  <si>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</si>
  <si>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</si>
  <si>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</si>
  <si>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</si>
  <si>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</si>
  <si>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</si>
  <si>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</si>
  <si>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</si>
  <si>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</si>
  <si>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</si>
  <si>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</si>
  <si>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</si>
  <si>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</si>
  <si>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</si>
  <si>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</si>
  <si>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</si>
  <si>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</si>
  <si>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</si>
  <si>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</si>
  <si>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</si>
  <si>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</si>
  <si>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</si>
  <si>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</si>
  <si>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</si>
  <si>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</si>
  <si>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</si>
  <si>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</si>
  <si>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</si>
  <si>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</si>
  <si>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</si>
  <si>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</si>
  <si>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</si>
  <si>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</si>
  <si>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</si>
  <si>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</si>
  <si>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</si>
  <si>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</si>
  <si>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</si>
  <si>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</si>
  <si>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</si>
  <si>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</si>
  <si>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</si>
  <si>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</si>
  <si>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</si>
  <si>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</si>
  <si>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</si>
  <si>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</si>
  <si>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</si>
  <si>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</si>
  <si>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</si>
  <si>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</si>
  <si>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</si>
  <si>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</si>
  <si>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</si>
  <si>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</si>
  <si>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</si>
  <si>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</si>
  <si>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</si>
  <si>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</si>
  <si>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</si>
  <si>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</si>
  <si>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</si>
  <si>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</si>
  <si>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</si>
  <si>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</si>
  <si>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</si>
  <si>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</si>
  <si>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</si>
  <si>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</si>
  <si>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</si>
  <si>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</si>
  <si>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</si>
  <si>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</si>
  <si>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</si>
  <si>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</si>
  <si>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</si>
  <si>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</si>
  <si>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</si>
  <si>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</si>
  <si>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</si>
  <si>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</si>
  <si>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</si>
  <si>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</si>
  <si>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</si>
  <si>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</si>
  <si>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</si>
  <si>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</si>
  <si>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</si>
  <si>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</si>
  <si>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</si>
  <si>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</si>
  <si>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</si>
  <si>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</si>
  <si>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</si>
  <si>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</si>
  <si>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</si>
  <si>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</si>
  <si>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</si>
  <si>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</si>
  <si>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</si>
  <si>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</si>
  <si>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</si>
  <si>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</si>
  <si>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</si>
  <si>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</si>
  <si>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</si>
  <si>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</si>
  <si>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</si>
  <si>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</si>
  <si>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</si>
  <si>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</si>
  <si>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</si>
  <si>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</si>
  <si>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</si>
  <si>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</si>
  <si>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</si>
  <si>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</si>
  <si>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</si>
  <si>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</si>
  <si>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</si>
  <si>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</si>
  <si>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</si>
  <si>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</si>
  <si>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</si>
  <si>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</si>
  <si>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</si>
  <si>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</si>
  <si>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</si>
  <si>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</si>
  <si>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</si>
  <si>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</si>
  <si>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</si>
  <si>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</si>
  <si>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</si>
  <si>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</si>
  <si>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</si>
  <si>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</si>
  <si>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</si>
  <si>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</si>
  <si>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</si>
  <si>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</si>
  <si>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</si>
  <si>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</si>
  <si>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</si>
  <si>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</si>
  <si>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</si>
  <si>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</si>
  <si>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</si>
  <si>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</si>
  <si>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</si>
  <si>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</si>
  <si>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</si>
  <si>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</si>
  <si>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</si>
  <si>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</si>
  <si>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</si>
  <si>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</si>
  <si>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</si>
  <si>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</si>
  <si>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</si>
  <si>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</si>
  <si>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</si>
  <si>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</si>
  <si>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</si>
  <si>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</si>
  <si>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</si>
  <si>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</si>
  <si>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</si>
  <si>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</si>
  <si>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</si>
  <si>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</si>
  <si>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</si>
  <si>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</si>
  <si>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</si>
  <si>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</si>
  <si>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</si>
  <si>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</si>
  <si>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</si>
  <si>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</si>
  <si>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</si>
  <si>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</si>
  <si>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</si>
  <si>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</si>
  <si>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</si>
  <si>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</si>
  <si>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</si>
  <si>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</si>
  <si>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</si>
  <si>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</si>
  <si>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</si>
  <si>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</si>
  <si>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</si>
  <si>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</si>
  <si>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</si>
  <si>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</si>
  <si>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</si>
  <si>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</si>
  <si>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</si>
  <si>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</si>
  <si>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</si>
  <si>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</si>
  <si>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</si>
  <si>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</si>
  <si>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</si>
  <si>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</si>
  <si>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</si>
  <si>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</si>
  <si>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</si>
  <si>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</si>
  <si>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</si>
  <si>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</si>
  <si>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</si>
  <si>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</si>
  <si>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</si>
  <si>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</si>
  <si>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</si>
  <si>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</si>
  <si>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</si>
  <si>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</si>
  <si>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</si>
  <si>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</si>
  <si>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</si>
  <si>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</si>
  <si>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</si>
  <si>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</si>
  <si>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</si>
  <si>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</si>
  <si>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</si>
  <si>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</si>
  <si>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</si>
  <si>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</si>
  <si>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</si>
  <si>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</si>
  <si>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</si>
  <si>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</si>
  <si>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</si>
  <si>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</si>
  <si>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</si>
  <si>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</si>
  <si>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</si>
  <si>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</si>
  <si>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</si>
  <si>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</si>
  <si>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</si>
  <si>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</si>
  <si>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</si>
  <si>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</si>
  <si>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</si>
  <si>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</si>
  <si>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</si>
  <si>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</si>
  <si>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</si>
  <si>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</si>
  <si>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</si>
  <si>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</si>
  <si>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</si>
  <si>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</si>
  <si>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</si>
  <si>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</si>
  <si>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</si>
  <si>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</si>
  <si>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</si>
  <si>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</si>
  <si>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</si>
  <si>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</si>
  <si>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</si>
  <si>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</si>
  <si>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</si>
  <si>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</si>
  <si>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</si>
  <si>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</si>
  <si>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</si>
  <si>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</si>
  <si>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</si>
  <si>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</si>
  <si>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</si>
  <si>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</si>
  <si>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</si>
  <si>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</si>
  <si>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</si>
  <si>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</si>
  <si>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</si>
  <si>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</si>
  <si>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</si>
  <si>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</si>
  <si>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</si>
  <si>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</si>
  <si>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</si>
  <si>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</si>
  <si>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</si>
  <si>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</si>
  <si>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</si>
  <si>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</si>
  <si>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</si>
  <si>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</si>
  <si>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</si>
  <si>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</si>
  <si>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</si>
  <si>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</si>
  <si>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</si>
  <si>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</si>
  <si>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</si>
  <si>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</si>
  <si>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</si>
  <si>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</si>
  <si>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</si>
  <si>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</si>
  <si>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</si>
  <si>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</si>
  <si>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</si>
  <si>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</si>
  <si>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</si>
  <si>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</si>
  <si>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</si>
  <si>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</si>
  <si>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</si>
  <si>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</si>
  <si>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</si>
  <si>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</si>
  <si>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</si>
  <si>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</si>
  <si>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</si>
  <si>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</si>
  <si>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</si>
  <si>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</si>
  <si>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</si>
  <si>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</si>
  <si>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</si>
  <si>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</si>
  <si>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</si>
  <si>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</si>
  <si>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</si>
  <si>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</si>
  <si>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</si>
  <si>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</si>
  <si>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</si>
  <si>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</si>
  <si>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</si>
  <si>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</si>
  <si>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</si>
  <si>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</si>
  <si>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</si>
  <si>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</si>
  <si>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</si>
  <si>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</si>
  <si>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</si>
  <si>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</si>
  <si>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</si>
  <si>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</si>
  <si>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</si>
  <si>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</si>
  <si>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</si>
  <si>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</si>
  <si>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</si>
  <si>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</si>
  <si>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</si>
  <si>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</si>
  <si>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</si>
  <si>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</si>
  <si>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</si>
  <si>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</si>
  <si>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</si>
  <si>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</si>
  <si>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</si>
  <si>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</si>
  <si>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</si>
  <si>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</si>
  <si>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</si>
  <si>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</si>
  <si>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</si>
  <si>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</si>
  <si>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</si>
  <si>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</si>
  <si>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</si>
  <si>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</si>
  <si>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</si>
  <si>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</si>
  <si>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</si>
  <si>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</si>
  <si>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</si>
  <si>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</si>
  <si>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</si>
  <si>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</si>
  <si>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</si>
  <si>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</si>
  <si>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</si>
  <si>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</si>
  <si>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</si>
  <si>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</si>
  <si>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</si>
  <si>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</si>
  <si>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</si>
  <si>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</si>
  <si>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</si>
  <si>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</si>
  <si>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</si>
  <si>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</si>
  <si>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</si>
  <si>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</si>
  <si>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</si>
  <si>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</si>
  <si>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</si>
  <si>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</si>
  <si>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</si>
  <si>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</si>
  <si>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</si>
  <si>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</si>
  <si>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</si>
  <si>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</si>
  <si>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</si>
  <si>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</si>
  <si>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</si>
  <si>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</si>
  <si>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</si>
  <si>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</si>
  <si>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</si>
  <si>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</si>
  <si>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</si>
  <si>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</si>
  <si>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</si>
  <si>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</si>
  <si>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</si>
  <si>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</si>
  <si>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</si>
  <si>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</si>
  <si>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</si>
  <si>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</si>
  <si>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</si>
  <si>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</si>
  <si>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</si>
  <si>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</si>
  <si>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</si>
  <si>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</si>
  <si>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</si>
  <si>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</si>
  <si>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</si>
  <si>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</si>
  <si>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</si>
  <si>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</si>
  <si>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</si>
  <si>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</si>
  <si>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</si>
  <si>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</si>
  <si>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</si>
  <si>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</si>
  <si>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</si>
  <si>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</si>
  <si>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</si>
  <si>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</si>
  <si>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</si>
  <si>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</si>
  <si>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</si>
  <si>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</si>
  <si>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</si>
  <si>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</si>
  <si>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</si>
  <si>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</si>
  <si>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</si>
  <si>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</si>
  <si>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</si>
  <si>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</si>
  <si>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</si>
  <si>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</si>
  <si>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</si>
  <si>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</si>
  <si>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</si>
  <si>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</si>
  <si>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</si>
  <si>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</si>
  <si>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</si>
  <si>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</si>
  <si>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</si>
  <si>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</si>
  <si>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</si>
  <si>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</si>
  <si>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</si>
  <si>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</si>
  <si>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</si>
  <si>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</si>
  <si>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</si>
  <si>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</si>
  <si>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</si>
  <si>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</si>
  <si>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</si>
  <si>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</si>
  <si>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</si>
  <si>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</si>
  <si>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</si>
  <si>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</si>
  <si>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</si>
  <si>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</si>
  <si>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</si>
  <si>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</si>
  <si>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</si>
  <si>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</si>
  <si>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</si>
  <si>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</si>
  <si>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</si>
  <si>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</si>
  <si>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</si>
  <si>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</si>
  <si>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</si>
  <si>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</si>
  <si>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</si>
  <si>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</si>
  <si>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</si>
  <si>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</si>
  <si>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</si>
  <si>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</si>
  <si>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</si>
  <si>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</si>
  <si>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</si>
  <si>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</si>
  <si>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</si>
  <si>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</si>
  <si>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</si>
  <si>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</si>
  <si>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</si>
  <si>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</si>
  <si>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</si>
  <si>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</si>
  <si>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</si>
  <si>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</si>
  <si>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</si>
  <si>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</si>
  <si>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</si>
  <si>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</si>
  <si>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</si>
  <si>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</si>
  <si>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</si>
  <si>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</si>
  <si>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</si>
  <si>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</si>
  <si>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</si>
  <si>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</si>
  <si>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</si>
  <si>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</si>
  <si>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</si>
  <si>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</si>
  <si>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</si>
  <si>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</si>
  <si>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</si>
  <si>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</si>
  <si>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</si>
  <si>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</si>
  <si>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</si>
  <si>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</si>
  <si>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</si>
  <si>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</si>
  <si>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</si>
  <si>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</si>
  <si>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</si>
  <si>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</si>
  <si>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</si>
  <si>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</si>
  <si>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</si>
  <si>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</si>
  <si>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</si>
  <si>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</si>
  <si>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</si>
  <si>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</si>
  <si>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</si>
  <si>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</si>
  <si>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</si>
  <si>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</si>
  <si>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</si>
  <si>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</si>
  <si>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</si>
  <si>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</si>
  <si>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</si>
  <si>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</si>
  <si>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</si>
  <si>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</si>
  <si>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</si>
  <si>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</si>
  <si>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</si>
  <si>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</si>
  <si>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</si>
  <si>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</si>
  <si>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</si>
  <si>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</si>
  <si>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</si>
  <si>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</si>
  <si>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</si>
  <si>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</si>
  <si>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</si>
  <si>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</si>
  <si>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</si>
  <si>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</si>
  <si>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</si>
  <si>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</si>
  <si>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</si>
  <si>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</si>
  <si>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</si>
  <si>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</si>
  <si>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</si>
  <si>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</si>
  <si>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</si>
  <si>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</si>
  <si>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</si>
  <si>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</si>
  <si>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</si>
  <si>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</si>
  <si>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</si>
  <si>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</si>
  <si>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</si>
  <si>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</si>
  <si>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</si>
  <si>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</si>
  <si>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</si>
  <si>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</si>
  <si>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</si>
  <si>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</si>
  <si>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</si>
  <si>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</si>
  <si>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</si>
  <si>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</si>
  <si>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</si>
  <si>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</si>
  <si>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</si>
  <si>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</si>
  <si>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</si>
  <si>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</si>
  <si>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</si>
  <si>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</si>
  <si>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</si>
  <si>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</si>
  <si>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</si>
  <si>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</si>
  <si>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</si>
  <si>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</si>
  <si>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</si>
  <si>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</si>
  <si>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</si>
  <si>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</si>
  <si>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</si>
  <si>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</si>
  <si>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</si>
  <si>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</si>
  <si>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</si>
  <si>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</si>
  <si>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</si>
  <si>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</si>
  <si>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</si>
  <si>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</si>
  <si>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</si>
  <si>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</si>
  <si>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</si>
  <si>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</si>
  <si>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</si>
  <si>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</si>
  <si>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</si>
  <si>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</si>
  <si>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</si>
  <si>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</si>
  <si>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</si>
  <si>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</si>
  <si>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</si>
  <si>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</si>
  <si>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</si>
  <si>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</si>
  <si>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</si>
  <si>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</si>
  <si>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</si>
  <si>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</si>
  <si>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</si>
  <si>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</si>
  <si>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</si>
  <si>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</si>
  <si>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</si>
  <si>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</si>
  <si>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</si>
  <si>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</si>
  <si>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</si>
  <si>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</si>
  <si>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</si>
  <si>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</si>
  <si>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</si>
  <si>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</si>
  <si>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</si>
  <si>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</si>
  <si>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</si>
  <si>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</si>
  <si>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</si>
  <si>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</si>
  <si>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</si>
  <si>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</si>
  <si>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</si>
  <si>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</si>
  <si>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</si>
  <si>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</si>
  <si>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</si>
  <si>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</si>
  <si>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</si>
  <si>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</si>
  <si>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</si>
  <si>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</si>
  <si>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</si>
  <si>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</si>
  <si>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</si>
  <si>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</si>
  <si>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</si>
  <si>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</si>
  <si>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</si>
  <si>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</si>
  <si>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</si>
  <si>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</si>
  <si>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</si>
  <si>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</si>
  <si>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</si>
  <si>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</si>
  <si>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</si>
  <si>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</si>
  <si>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</si>
  <si>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</si>
  <si>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</si>
  <si>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</si>
  <si>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</si>
  <si>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</si>
  <si>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</si>
  <si>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</si>
  <si>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</si>
  <si>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</si>
  <si>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</si>
  <si>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</si>
  <si>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</si>
  <si>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</si>
  <si>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</si>
  <si>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</si>
  <si>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</si>
  <si>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</si>
  <si>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</si>
  <si>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</si>
  <si>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</si>
  <si>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</si>
  <si>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</si>
  <si>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</si>
  <si>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</si>
  <si>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</si>
  <si>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</si>
  <si>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</si>
  <si>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</si>
  <si>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</si>
  <si>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</si>
  <si>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</si>
  <si>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</si>
  <si>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</si>
  <si>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</si>
  <si>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</si>
  <si>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</si>
  <si>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</si>
  <si>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</si>
  <si>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</si>
  <si>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</si>
  <si>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</si>
  <si>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</si>
  <si>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</si>
  <si>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</si>
  <si>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</si>
  <si>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</si>
  <si>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</si>
  <si>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</si>
  <si>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</si>
  <si>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</si>
  <si>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</si>
  <si>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</si>
  <si>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</si>
  <si>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</si>
  <si>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</si>
  <si>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</si>
  <si>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</si>
  <si>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</si>
  <si>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</si>
  <si>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</si>
  <si>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</si>
  <si>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</si>
  <si>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</si>
  <si>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</si>
  <si>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</si>
  <si>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</si>
  <si>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</si>
  <si>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</si>
  <si>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</si>
  <si>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</si>
  <si>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</si>
  <si>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</si>
  <si>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</si>
  <si>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</si>
  <si>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</si>
  <si>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</si>
  <si>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</si>
  <si>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</si>
  <si>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</si>
  <si>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</si>
  <si>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</si>
  <si>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</si>
  <si>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</si>
  <si>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</si>
  <si>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</si>
  <si>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</si>
  <si>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</si>
  <si>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</si>
  <si>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</si>
  <si>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</si>
  <si>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</si>
  <si>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</si>
  <si>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</si>
  <si>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</si>
  <si>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</si>
  <si>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</si>
  <si>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</si>
  <si>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</si>
  <si>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</si>
  <si>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</si>
  <si>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</si>
  <si>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</si>
  <si>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</si>
  <si>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</si>
  <si>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</si>
  <si>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</si>
  <si>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</si>
  <si>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</si>
  <si>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</si>
  <si>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</si>
  <si>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</si>
  <si>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</si>
  <si>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</si>
  <si>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</si>
  <si>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</si>
  <si>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</si>
  <si>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</si>
  <si>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</si>
  <si>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</si>
  <si>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</si>
  <si>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</si>
  <si>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</si>
  <si>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</si>
  <si>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</si>
  <si>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</si>
  <si>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</si>
  <si>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</si>
  <si>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</si>
  <si>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</si>
  <si>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</si>
  <si>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</si>
  <si>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</si>
  <si>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</si>
  <si>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</si>
  <si>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</si>
  <si>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</si>
  <si>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</si>
  <si>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</si>
  <si>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</si>
  <si>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</si>
  <si>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</si>
  <si>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</si>
  <si>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</si>
  <si>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</si>
  <si>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</si>
  <si>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</si>
  <si>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</si>
  <si>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</si>
  <si>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</si>
  <si>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</si>
  <si>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</si>
  <si>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</si>
  <si>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</si>
  <si>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</si>
  <si>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</si>
  <si>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</si>
  <si>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</si>
  <si>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</si>
  <si>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</si>
  <si>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</si>
  <si>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</si>
  <si>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</si>
  <si>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</si>
  <si>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</si>
  <si>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</si>
  <si>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</si>
  <si>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</si>
  <si>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</si>
  <si>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</si>
  <si>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</si>
  <si>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</si>
  <si>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</si>
  <si>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</si>
  <si>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</si>
  <si>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</si>
  <si>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</si>
  <si>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</si>
  <si>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</si>
  <si>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</si>
  <si>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</si>
  <si>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</si>
  <si>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</si>
  <si>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</si>
  <si>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</si>
  <si>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</si>
  <si>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</si>
  <si>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</si>
  <si>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</si>
  <si>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</si>
  <si>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</si>
  <si>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</si>
  <si>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</si>
  <si>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</si>
  <si>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</si>
  <si>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</si>
  <si>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</si>
  <si>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</si>
  <si>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</si>
  <si>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</si>
  <si>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</si>
  <si>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</si>
  <si>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</si>
  <si>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</si>
  <si>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</si>
  <si>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</si>
  <si>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</si>
  <si>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</si>
  <si>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</si>
  <si>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</si>
  <si>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</si>
  <si>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</si>
  <si>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</si>
  <si>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</si>
  <si>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</si>
  <si>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</si>
  <si>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</si>
  <si>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</si>
  <si>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</si>
  <si>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</si>
  <si>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</si>
  <si>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</si>
  <si>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</si>
  <si>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</si>
  <si>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</si>
  <si>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</si>
  <si>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</si>
  <si>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</si>
  <si>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</si>
  <si>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</si>
  <si>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</si>
  <si>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</si>
  <si>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</si>
  <si>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</si>
  <si>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</si>
  <si>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</si>
  <si>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</si>
  <si>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</si>
  <si>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</si>
  <si>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</si>
  <si>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</si>
  <si>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</si>
  <si>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</si>
  <si>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</si>
  <si>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</si>
  <si>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</si>
  <si>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</si>
  <si>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</si>
  <si>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</si>
  <si>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</si>
  <si>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</si>
  <si>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</si>
  <si>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</si>
  <si>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</si>
  <si>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</si>
  <si>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</si>
  <si>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</si>
  <si>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</si>
  <si>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</si>
  <si>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</si>
  <si>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</si>
  <si>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</si>
  <si>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</si>
  <si>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</si>
  <si>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</si>
  <si>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</si>
  <si>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</si>
  <si>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</si>
  <si>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</si>
  <si>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</si>
  <si>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</si>
  <si>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</si>
  <si>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</si>
  <si>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</si>
  <si>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</si>
  <si>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</si>
  <si>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</si>
  <si>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</si>
  <si>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</si>
  <si>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</si>
  <si>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</si>
  <si>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</si>
  <si>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</si>
  <si>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</si>
  <si>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</si>
  <si>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</si>
  <si>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</si>
  <si>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</si>
  <si>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</si>
  <si>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</si>
  <si>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</si>
  <si>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</si>
  <si>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</si>
  <si>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</si>
  <si>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</si>
  <si>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</si>
  <si>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</si>
  <si>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</si>
  <si>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</si>
  <si>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</si>
  <si>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</si>
  <si>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</si>
  <si>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</si>
  <si>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</si>
  <si>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</si>
  <si>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</si>
  <si>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</si>
  <si>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</si>
  <si>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</si>
  <si>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</si>
  <si>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</si>
  <si>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</si>
  <si>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</si>
  <si>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</si>
  <si>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</si>
  <si>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</si>
  <si>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</si>
  <si>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</si>
  <si>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</si>
  <si>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</si>
  <si>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</si>
  <si>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</si>
  <si>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</si>
  <si>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</si>
  <si>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</si>
  <si>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</si>
  <si>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</si>
  <si>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</si>
  <si>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</si>
  <si>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</si>
  <si>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</si>
  <si>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</si>
  <si>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</si>
  <si>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</si>
  <si>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</si>
  <si>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</si>
  <si>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</si>
  <si>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</si>
  <si>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</si>
  <si>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</si>
  <si>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</si>
  <si>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</si>
  <si>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</si>
  <si>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</si>
  <si>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</si>
  <si>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</si>
  <si>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</si>
  <si>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</si>
  <si>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</si>
  <si>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</si>
  <si>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</si>
  <si>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</si>
  <si>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</si>
  <si>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</si>
  <si>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</si>
  <si>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</si>
  <si>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</si>
  <si>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</si>
  <si>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</si>
  <si>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</si>
  <si>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</si>
  <si>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</si>
  <si>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</si>
  <si>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</si>
  <si>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</si>
  <si>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</si>
  <si>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</si>
  <si>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</si>
  <si>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</si>
  <si>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</si>
  <si>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</si>
  <si>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</si>
  <si>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</si>
  <si>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</si>
  <si>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</si>
  <si>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</si>
  <si>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</si>
  <si>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</si>
  <si>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</si>
  <si>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</si>
  <si>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</si>
  <si>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</si>
  <si>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</si>
  <si>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</si>
  <si>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</si>
  <si>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</si>
  <si>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</si>
  <si>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</si>
  <si>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</si>
  <si>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</si>
  <si>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</si>
  <si>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</si>
  <si>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</si>
  <si>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</si>
  <si>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</si>
  <si>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</si>
  <si>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</si>
  <si>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</si>
  <si>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</si>
  <si>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</si>
  <si>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</si>
  <si>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</si>
  <si>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</si>
  <si>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</si>
  <si>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</si>
  <si>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</si>
  <si>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</si>
  <si>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</si>
  <si>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</si>
  <si>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</si>
  <si>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</si>
  <si>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</si>
  <si>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</si>
  <si>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</si>
  <si>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</si>
  <si>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</si>
  <si>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</si>
  <si>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</si>
  <si>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</si>
  <si>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</si>
  <si>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</si>
  <si>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</si>
  <si>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</si>
  <si>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</si>
  <si>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</si>
  <si>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</si>
  <si>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</si>
  <si>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</si>
  <si>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</si>
  <si>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</si>
  <si>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</si>
  <si>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</si>
  <si>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</si>
  <si>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</si>
  <si>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</si>
  <si>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</si>
  <si>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</si>
  <si>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</si>
  <si>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</si>
  <si>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</si>
  <si>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</si>
  <si>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</si>
  <si>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</si>
  <si>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</si>
  <si>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</si>
  <si>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</si>
  <si>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</si>
  <si>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</si>
  <si>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</si>
  <si>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</si>
  <si>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</si>
  <si>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</si>
  <si>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</si>
  <si>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</si>
  <si>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</si>
  <si>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</si>
  <si>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</si>
  <si>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</si>
  <si>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</si>
  <si>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</si>
  <si>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</si>
  <si>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</si>
  <si>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</si>
  <si>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</si>
  <si>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</si>
  <si>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</si>
  <si>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</si>
  <si>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</si>
  <si>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</si>
  <si>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</si>
  <si>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</si>
  <si>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</si>
  <si>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</si>
  <si>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</si>
  <si>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</si>
  <si>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</si>
  <si>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</si>
  <si>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</si>
  <si>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</si>
  <si>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</si>
  <si>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</si>
  <si>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</si>
  <si>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</si>
  <si>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</si>
  <si>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</si>
  <si>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</si>
  <si>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</si>
  <si>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</si>
  <si>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</si>
  <si>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</si>
  <si>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</si>
  <si>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</si>
  <si>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</si>
  <si>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</si>
  <si>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</si>
  <si>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</si>
  <si>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</si>
  <si>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</si>
  <si>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</si>
  <si>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</si>
  <si>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</si>
  <si>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</si>
  <si>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</si>
  <si>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</si>
  <si>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</si>
  <si>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</si>
  <si>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</si>
  <si>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</si>
  <si>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</si>
  <si>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</si>
  <si>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</si>
  <si>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</si>
  <si>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</si>
  <si>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</si>
  <si>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</si>
  <si>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</si>
  <si>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</si>
  <si>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</si>
  <si>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</si>
  <si>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</si>
  <si>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</si>
  <si>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</si>
  <si>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</si>
  <si>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</si>
  <si>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</si>
  <si>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</si>
  <si>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</si>
  <si>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</si>
  <si>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</si>
  <si>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</si>
  <si>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</si>
  <si>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</si>
  <si>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</si>
  <si>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</si>
  <si>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</si>
  <si>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</si>
  <si>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</si>
  <si>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</si>
  <si>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</si>
  <si>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</si>
  <si>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</si>
  <si>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</si>
  <si>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</si>
  <si>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</si>
  <si>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</si>
  <si>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</si>
  <si>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</si>
  <si>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</si>
  <si>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</si>
  <si>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</si>
  <si>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</si>
  <si>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</si>
  <si>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</si>
  <si>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</si>
  <si>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</si>
  <si>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</si>
  <si>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</si>
  <si>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</si>
  <si>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</si>
  <si>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</si>
  <si>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</si>
  <si>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</si>
  <si>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</si>
  <si>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</si>
  <si>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</si>
  <si>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</si>
  <si>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</si>
  <si>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</si>
  <si>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</si>
  <si>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</si>
  <si>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</si>
  <si>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</si>
  <si>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</si>
  <si>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</si>
  <si>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</si>
  <si>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</si>
  <si>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</si>
  <si>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</si>
  <si>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</si>
  <si>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</si>
  <si>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</si>
  <si>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</si>
  <si>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</si>
  <si>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</si>
  <si>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</si>
  <si>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</si>
  <si>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</si>
  <si>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</si>
  <si>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</si>
  <si>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</si>
  <si>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</si>
  <si>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</si>
  <si>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</si>
  <si>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</si>
  <si>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</si>
  <si>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</si>
  <si>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</si>
  <si>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</si>
  <si>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</si>
  <si>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</si>
  <si>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</si>
  <si>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</si>
  <si>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</si>
  <si>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</si>
  <si>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</si>
  <si>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</si>
  <si>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</si>
  <si>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</si>
  <si>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</si>
  <si>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</si>
  <si>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</si>
  <si>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</si>
  <si>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</si>
  <si>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</si>
  <si>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</si>
  <si>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</si>
  <si>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</si>
  <si>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</si>
  <si>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</si>
  <si>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</si>
  <si>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</si>
  <si>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</si>
  <si>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</si>
  <si>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</si>
  <si>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</si>
  <si>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</si>
  <si>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</si>
  <si>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</si>
  <si>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</si>
  <si>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</si>
  <si>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</si>
  <si>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</si>
  <si>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</si>
  <si>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</si>
  <si>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</si>
  <si>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</si>
  <si>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</si>
  <si>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</si>
  <si>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</si>
  <si>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</si>
  <si>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</si>
  <si>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</si>
  <si>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</si>
  <si>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</si>
  <si>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</si>
  <si>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</si>
  <si>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</si>
  <si>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</si>
  <si>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</si>
  <si>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</si>
  <si>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</si>
  <si>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</si>
  <si>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</si>
  <si>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</si>
  <si>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</si>
  <si>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</si>
  <si>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</si>
  <si>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</si>
  <si>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</si>
  <si>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</si>
  <si>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</si>
  <si>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</si>
  <si>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</si>
  <si>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</si>
  <si>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</si>
  <si>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</si>
  <si>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</si>
  <si>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</si>
  <si>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</si>
  <si>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</si>
  <si>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</si>
  <si>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</si>
  <si>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</si>
  <si>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</si>
  <si>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</si>
  <si>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</si>
  <si>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</si>
  <si>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</si>
  <si>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</si>
  <si>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</si>
  <si>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</si>
  <si>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</si>
  <si>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</si>
  <si>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</si>
  <si>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</si>
  <si>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</si>
  <si>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</si>
  <si>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</si>
  <si>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</si>
  <si>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</si>
  <si>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</si>
  <si>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</si>
  <si>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</si>
  <si>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</si>
  <si>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</si>
  <si>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</si>
  <si>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</si>
  <si>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</si>
  <si>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</si>
  <si>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</si>
  <si>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</si>
  <si>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</si>
  <si>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</si>
  <si>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</si>
  <si>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</si>
  <si>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</si>
  <si>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</si>
  <si>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</si>
  <si>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</si>
  <si>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</si>
  <si>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</si>
  <si>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</si>
  <si>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</si>
  <si>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</si>
  <si>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</si>
  <si>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</si>
  <si>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</si>
  <si>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</si>
  <si>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</si>
  <si>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</si>
  <si>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</si>
  <si>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</si>
  <si>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</si>
  <si>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</si>
  <si>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</si>
  <si>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</si>
  <si>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</si>
  <si>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</si>
  <si>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</si>
  <si>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</si>
  <si>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</si>
  <si>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</si>
  <si>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</si>
  <si>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</si>
  <si>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</si>
  <si>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</si>
  <si>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</si>
  <si>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</si>
  <si>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</si>
  <si>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</si>
  <si>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</si>
  <si>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</si>
  <si>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</si>
  <si>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</si>
  <si>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</si>
  <si>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</si>
  <si>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</si>
  <si>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</si>
  <si>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</si>
  <si>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</si>
  <si>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</si>
  <si>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</si>
  <si>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</si>
  <si>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</si>
  <si>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</si>
  <si>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</si>
  <si>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</si>
  <si>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</si>
  <si>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</si>
  <si>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</si>
  <si>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</si>
  <si>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</si>
  <si>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</si>
  <si>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</si>
  <si>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</si>
  <si>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</si>
  <si>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</si>
  <si>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</si>
  <si>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</si>
  <si>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</si>
  <si>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</si>
  <si>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</si>
  <si>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</si>
  <si>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</si>
  <si>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</si>
  <si>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</si>
  <si>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</si>
  <si>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</si>
  <si>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</si>
  <si>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</si>
  <si>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</si>
  <si>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</si>
  <si>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</si>
  <si>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</si>
  <si>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</si>
  <si>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</si>
  <si>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</si>
  <si>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</si>
  <si>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</si>
  <si>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</si>
  <si>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</si>
  <si>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</si>
  <si>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</si>
  <si>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</si>
  <si>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</si>
  <si>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</si>
  <si>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</si>
  <si>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</si>
  <si>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</si>
  <si>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</si>
  <si>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</si>
  <si>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</si>
  <si>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</si>
  <si>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</si>
  <si>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</si>
  <si>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</si>
  <si>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</si>
  <si>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</si>
  <si>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</si>
  <si>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</si>
  <si>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</si>
  <si>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</si>
  <si>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</si>
  <si>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</si>
  <si>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</si>
  <si>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</si>
  <si>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</si>
  <si>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</si>
  <si>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</si>
  <si>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</si>
  <si>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</si>
  <si>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</si>
  <si>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</si>
  <si>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</si>
  <si>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</si>
  <si>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</si>
  <si>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</si>
  <si>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</si>
  <si>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</si>
  <si>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</si>
  <si>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</si>
  <si>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</si>
  <si>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</si>
  <si>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</si>
  <si>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</si>
  <si>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</si>
  <si>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</si>
  <si>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</si>
  <si>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</si>
  <si>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</si>
  <si>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</si>
  <si>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</si>
  <si>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</si>
  <si>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</si>
  <si>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</si>
  <si>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</si>
  <si>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</si>
  <si>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</si>
  <si>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</si>
  <si>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</si>
  <si>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</si>
  <si>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</si>
  <si>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</si>
  <si>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</si>
  <si>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</si>
  <si>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</si>
  <si>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</si>
  <si>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</si>
  <si>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</si>
  <si>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</si>
  <si>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</si>
  <si>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</si>
  <si>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</si>
  <si>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</si>
  <si>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</si>
  <si>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</si>
  <si>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</si>
  <si>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</si>
  <si>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</si>
  <si>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</si>
  <si>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</si>
  <si>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</si>
  <si>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</si>
  <si>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</si>
  <si>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</si>
  <si>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</si>
  <si>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</si>
  <si>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</si>
  <si>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</si>
  <si>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</si>
  <si>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</si>
  <si>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</si>
  <si>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</si>
  <si>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</si>
  <si>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</si>
  <si>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</si>
  <si>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</si>
  <si>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</si>
  <si>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</si>
  <si>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</si>
  <si>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</si>
  <si>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</si>
  <si>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</si>
  <si>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</si>
  <si>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</si>
  <si>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</si>
  <si>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</si>
  <si>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</si>
  <si>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</si>
  <si>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</si>
  <si>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</si>
  <si>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</si>
  <si>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</si>
  <si>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</si>
  <si>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</si>
  <si>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</si>
  <si>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</si>
  <si>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</si>
  <si>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</si>
  <si>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</si>
  <si>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</si>
  <si>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</si>
  <si>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</si>
  <si>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</si>
  <si>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</si>
  <si>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</si>
  <si>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</si>
  <si>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</si>
  <si>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</si>
  <si>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</si>
  <si>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</si>
  <si>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</si>
  <si>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</si>
  <si>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</si>
  <si>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</si>
  <si>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</si>
  <si>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</si>
  <si>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</si>
  <si>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</si>
  <si>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</si>
  <si>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</si>
  <si>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</si>
  <si>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</si>
  <si>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</si>
  <si>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</si>
  <si>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</si>
  <si>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</si>
  <si>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</si>
  <si>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</si>
  <si>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</si>
  <si>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</si>
  <si>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</si>
  <si>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</si>
  <si>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</si>
  <si>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</si>
  <si>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</si>
  <si>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</si>
  <si>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</si>
  <si>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</si>
  <si>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</si>
  <si>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</si>
  <si>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</si>
  <si>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</si>
  <si>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</si>
  <si>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</si>
  <si>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</si>
  <si>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</si>
  <si>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</si>
  <si>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</si>
  <si>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</si>
  <si>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</si>
  <si>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</si>
  <si>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</si>
  <si>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</si>
  <si>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</si>
  <si>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</si>
  <si>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</si>
  <si>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</si>
  <si>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</si>
  <si>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</si>
  <si>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</si>
  <si>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</si>
  <si>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</si>
  <si>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</si>
  <si>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</si>
  <si>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</si>
  <si>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</si>
  <si>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</si>
  <si>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</si>
  <si>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</si>
  <si>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</si>
  <si>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</si>
  <si>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</si>
  <si>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</si>
  <si>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</si>
  <si>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</si>
  <si>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</si>
  <si>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</si>
  <si>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</si>
  <si>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</si>
  <si>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</si>
  <si>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</si>
  <si>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</si>
  <si>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</si>
  <si>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</si>
  <si>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</si>
  <si>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</si>
  <si>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</si>
  <si>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</si>
  <si>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</si>
  <si>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</si>
  <si>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</si>
  <si>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</si>
  <si>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</si>
  <si>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</si>
  <si>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</si>
  <si>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</si>
  <si>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</si>
  <si>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</si>
  <si>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</si>
  <si>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</si>
  <si>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</si>
  <si>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</si>
  <si>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</si>
  <si>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</si>
  <si>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</si>
  <si>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</si>
  <si>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</si>
  <si>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</si>
  <si>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</si>
  <si>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</si>
  <si>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</si>
  <si>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</si>
  <si>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</si>
  <si>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</si>
  <si>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</si>
  <si>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</si>
  <si>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</si>
  <si>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</si>
  <si>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</si>
  <si>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</si>
  <si>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</si>
  <si>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</si>
  <si>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</si>
  <si>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</si>
  <si>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</si>
  <si>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</si>
  <si>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</si>
  <si>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</si>
  <si>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</si>
  <si>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</si>
  <si>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</si>
  <si>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</si>
  <si>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</si>
  <si>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</si>
  <si>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</si>
  <si>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</si>
  <si>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</si>
  <si>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</si>
  <si>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</si>
  <si>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</si>
  <si>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</si>
  <si>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</si>
  <si>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</si>
  <si>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</si>
  <si>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</si>
  <si>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</si>
  <si>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</si>
  <si>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</si>
  <si>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</si>
  <si>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</si>
  <si>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</si>
  <si>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</si>
  <si>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</si>
  <si>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</si>
  <si>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</si>
  <si>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</si>
  <si>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</si>
  <si>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</si>
  <si>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</si>
  <si>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</si>
  <si>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</si>
  <si>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</si>
  <si>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</si>
  <si>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</si>
  <si>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</si>
  <si>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</si>
  <si>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</si>
  <si>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</si>
  <si>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</si>
  <si>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</si>
  <si>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</si>
  <si>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</si>
  <si>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</si>
  <si>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</si>
  <si>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</si>
  <si>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</si>
  <si>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</si>
  <si>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</si>
  <si>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</si>
  <si>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</si>
  <si>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</si>
  <si>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</si>
  <si>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</si>
  <si>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</si>
  <si>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</si>
  <si>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</si>
  <si>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</si>
  <si>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</si>
  <si>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</si>
  <si>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</si>
  <si>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</si>
  <si>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</si>
  <si>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</si>
  <si>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</si>
  <si>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</si>
  <si>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</si>
  <si>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</si>
  <si>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</si>
  <si>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</si>
  <si>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</si>
  <si>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</si>
  <si>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</si>
  <si>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</si>
  <si>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</si>
  <si>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</si>
  <si>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</si>
  <si>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</si>
  <si>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</si>
  <si>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</si>
  <si>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</si>
  <si>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</si>
  <si>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</si>
  <si>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</si>
  <si>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</si>
  <si>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</si>
  <si>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</si>
  <si>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</si>
  <si>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</si>
  <si>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</si>
  <si>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</si>
  <si>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</si>
  <si>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</si>
  <si>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</si>
  <si>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</si>
  <si>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</si>
  <si>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</si>
  <si>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</si>
  <si>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</si>
  <si>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</si>
  <si>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</si>
  <si>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</si>
  <si>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</si>
  <si>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</si>
  <si>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</si>
  <si>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</si>
  <si>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</si>
  <si>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</si>
  <si>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</si>
  <si>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</si>
  <si>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</si>
  <si>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</si>
  <si>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</si>
  <si>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</si>
  <si>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</si>
  <si>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</si>
  <si>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</si>
  <si>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</si>
  <si>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</si>
  <si>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</si>
  <si>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</si>
  <si>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</si>
  <si>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</si>
  <si>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</si>
  <si>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</si>
  <si>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</si>
  <si>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</si>
  <si>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</si>
  <si>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</si>
  <si>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</si>
  <si>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</si>
  <si>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</si>
  <si>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</si>
  <si>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</si>
  <si>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</si>
  <si>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</si>
  <si>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</si>
  <si>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</si>
  <si>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</si>
  <si>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</si>
  <si>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</si>
  <si>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</si>
  <si>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</si>
  <si>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</si>
  <si>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</si>
  <si>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</si>
  <si>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</si>
  <si>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</si>
  <si>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</si>
  <si>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</si>
  <si>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</si>
  <si>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</si>
  <si>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</si>
  <si>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</si>
  <si>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</si>
  <si>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</si>
  <si>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</si>
  <si>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</si>
  <si>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</si>
  <si>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</si>
  <si>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</si>
  <si>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</si>
  <si>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</si>
  <si>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</si>
  <si>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</si>
  <si>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</si>
  <si>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</si>
  <si>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</si>
  <si>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</si>
  <si>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</si>
  <si>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</si>
  <si>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</si>
  <si>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</si>
  <si>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</si>
  <si>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</si>
  <si>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</si>
  <si>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</si>
  <si>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</si>
  <si>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</si>
  <si>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</si>
  <si>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</si>
  <si>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</si>
  <si>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</si>
  <si>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</si>
  <si>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</si>
  <si>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</si>
  <si>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</si>
  <si>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</si>
  <si>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</si>
  <si>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</si>
  <si>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</si>
  <si>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</si>
  <si>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</si>
  <si>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</si>
  <si>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</si>
  <si>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</si>
  <si>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</si>
  <si>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</si>
  <si>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</si>
  <si>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</si>
  <si>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</si>
  <si>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</si>
  <si>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</si>
  <si>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</si>
  <si>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</si>
  <si>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</si>
  <si>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</si>
  <si>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</si>
  <si>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</si>
  <si>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</si>
  <si>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</si>
  <si>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</si>
  <si>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</si>
  <si>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</si>
  <si>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</si>
  <si>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</si>
  <si>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</si>
  <si>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</si>
  <si>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</si>
  <si>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</si>
  <si>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</si>
  <si>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</si>
  <si>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</si>
  <si>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</si>
  <si>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</si>
  <si>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</si>
  <si>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</si>
  <si>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</si>
  <si>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</si>
  <si>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</si>
  <si>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</si>
  <si>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</si>
  <si>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</si>
  <si>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</si>
  <si>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</si>
  <si>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</si>
  <si>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</si>
  <si>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</si>
  <si>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</si>
  <si>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</si>
  <si>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</si>
  <si>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</si>
  <si>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</si>
  <si>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</si>
  <si>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</si>
  <si>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</si>
  <si>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</si>
  <si>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</si>
  <si>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</si>
  <si>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</si>
  <si>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</si>
  <si>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</si>
  <si>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</si>
  <si>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</si>
  <si>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</si>
  <si>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</si>
  <si>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</si>
  <si>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</si>
  <si>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</si>
  <si>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</si>
  <si>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</si>
  <si>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</si>
  <si>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</si>
  <si>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</si>
  <si>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</si>
  <si>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</si>
  <si>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</si>
  <si>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</si>
  <si>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</si>
  <si>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</si>
  <si>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</si>
  <si>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</si>
  <si>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</si>
  <si>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</si>
  <si>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</si>
  <si>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</si>
  <si>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</si>
  <si>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</si>
  <si>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</si>
  <si>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</si>
  <si>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</si>
  <si>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</si>
  <si>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</si>
  <si>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</si>
  <si>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</si>
  <si>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</si>
  <si>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</si>
  <si>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</si>
  <si>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</si>
  <si>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</si>
  <si>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</si>
  <si>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</si>
  <si>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</si>
  <si>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</si>
  <si>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</si>
  <si>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</si>
  <si>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</si>
  <si>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</si>
  <si>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</si>
  <si>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</si>
  <si>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</si>
  <si>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</si>
  <si>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</si>
  <si>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</si>
  <si>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</si>
  <si>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</si>
  <si>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</si>
  <si>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</si>
  <si>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</si>
  <si>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</si>
  <si>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</si>
  <si>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</si>
  <si>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</si>
  <si>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</si>
  <si>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</si>
  <si>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</si>
  <si>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</si>
  <si>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</si>
  <si>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</si>
  <si>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</si>
  <si>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</si>
  <si>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</si>
  <si>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</si>
  <si>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</si>
  <si>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</si>
  <si>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</si>
  <si>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</si>
  <si>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</si>
  <si>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</si>
  <si>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</si>
  <si>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</si>
  <si>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</si>
  <si>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</si>
  <si>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</si>
  <si>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</si>
  <si>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</si>
  <si>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</si>
  <si>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</si>
  <si>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</si>
  <si>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</si>
  <si>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</si>
  <si>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</si>
  <si>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</si>
  <si>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</si>
  <si>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</si>
  <si>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</si>
  <si>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</si>
  <si>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</si>
  <si>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</si>
  <si>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</si>
  <si>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</si>
  <si>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</si>
  <si>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</si>
  <si>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</si>
  <si>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</si>
  <si>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</si>
  <si>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</si>
  <si>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</si>
  <si>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</si>
  <si>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</si>
  <si>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</si>
  <si>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</si>
  <si>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</si>
  <si>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</si>
  <si>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</si>
  <si>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</si>
  <si>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</si>
  <si>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</si>
  <si>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</si>
  <si>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</si>
  <si>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</si>
  <si>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</si>
  <si>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</si>
  <si>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</si>
  <si>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</si>
  <si>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</si>
  <si>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</si>
  <si>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</si>
  <si>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</si>
  <si>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</si>
  <si>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</si>
  <si>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</si>
  <si>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</si>
  <si>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</si>
  <si>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</si>
  <si>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</si>
  <si>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</si>
  <si>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</si>
  <si>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</si>
  <si>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</si>
  <si>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</si>
  <si>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</si>
  <si>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</si>
  <si>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</si>
  <si>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</si>
  <si>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</si>
  <si>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</si>
  <si>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</si>
  <si>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</si>
  <si>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</si>
  <si>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</si>
  <si>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</si>
  <si>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</si>
  <si>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</si>
  <si>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</si>
  <si>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</si>
  <si>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</si>
  <si>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</si>
  <si>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</si>
  <si>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</si>
  <si>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</si>
  <si>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</si>
  <si>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</si>
  <si>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</si>
  <si>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</si>
  <si>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</si>
  <si>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</si>
  <si>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</si>
  <si>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</si>
  <si>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</si>
  <si>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</si>
  <si>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</si>
  <si>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</si>
  <si>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</si>
  <si>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</si>
  <si>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</si>
  <si>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</si>
  <si>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</si>
  <si>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</si>
  <si>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</si>
  <si>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</si>
  <si>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</si>
  <si>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</si>
  <si>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</si>
  <si>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</si>
  <si>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</si>
  <si>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</si>
  <si>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</si>
  <si>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</si>
  <si>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</si>
  <si>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</si>
  <si>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</si>
  <si>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</si>
  <si>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</si>
  <si>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</si>
  <si>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</si>
  <si>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</si>
  <si>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</si>
  <si>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</si>
  <si>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</si>
  <si>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</si>
  <si>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</si>
  <si>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</si>
  <si>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</si>
  <si>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</si>
  <si>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</si>
  <si>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</si>
  <si>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</si>
  <si>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</si>
  <si>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</si>
  <si>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</si>
  <si>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</si>
  <si>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</si>
  <si>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</si>
  <si>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</si>
  <si>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</si>
  <si>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</si>
  <si>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</si>
  <si>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</si>
  <si>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</si>
  <si>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</si>
  <si>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</si>
  <si>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</si>
  <si>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</si>
  <si>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</si>
  <si>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</si>
  <si>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</si>
  <si>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</si>
  <si>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</si>
  <si>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</si>
  <si>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</si>
  <si>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</si>
  <si>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</si>
  <si>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</si>
  <si>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</si>
  <si>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</si>
  <si>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</si>
  <si>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</si>
  <si>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</si>
  <si>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</si>
  <si>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</si>
  <si>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</si>
  <si>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</si>
  <si>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</si>
  <si>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</si>
  <si>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</si>
  <si>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</si>
  <si>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</si>
  <si>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</si>
  <si>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</si>
  <si>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</si>
  <si>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</si>
  <si>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</si>
  <si>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</si>
  <si>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</si>
  <si>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</si>
  <si>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</si>
  <si>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</si>
  <si>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</si>
  <si>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</si>
  <si>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</si>
  <si>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</si>
  <si>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</si>
  <si>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</si>
  <si>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</si>
  <si>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</si>
  <si>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</si>
  <si>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</si>
  <si>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</si>
  <si>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</si>
  <si>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</si>
  <si>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</si>
  <si>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</si>
  <si>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</si>
  <si>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</si>
  <si>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</si>
  <si>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</si>
  <si>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</si>
  <si>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</si>
  <si>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</si>
  <si>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</si>
  <si>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</si>
  <si>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</si>
  <si>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</si>
  <si>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</si>
  <si>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</si>
  <si>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</si>
  <si>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</si>
  <si>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</si>
  <si>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</si>
  <si>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</si>
  <si>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</si>
  <si>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</si>
  <si>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</si>
  <si>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</si>
  <si>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</si>
  <si>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</si>
  <si>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</si>
  <si>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</si>
  <si>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</si>
  <si>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</si>
  <si>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</si>
  <si>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</si>
  <si>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</si>
  <si>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</si>
  <si>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</si>
  <si>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</si>
  <si>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</si>
  <si>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</si>
  <si>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</si>
  <si>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</si>
  <si>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</si>
  <si>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</si>
  <si>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</si>
  <si>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</si>
  <si>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</si>
  <si>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</si>
  <si>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</si>
  <si>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</si>
  <si>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</si>
  <si>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</si>
  <si>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</si>
  <si>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</si>
  <si>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</si>
  <si>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</si>
  <si>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</si>
  <si>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</si>
  <si>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</si>
  <si>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</si>
  <si>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</si>
  <si>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</si>
  <si>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</si>
  <si>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</si>
  <si>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</si>
  <si>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</si>
  <si>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</si>
  <si>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</si>
  <si>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</si>
  <si>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</si>
  <si>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</si>
  <si>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</si>
  <si>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</si>
  <si>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</si>
  <si>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</si>
  <si>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</si>
  <si>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</si>
  <si>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</si>
  <si>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</si>
  <si>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</si>
  <si>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</si>
  <si>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</si>
  <si>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</si>
  <si>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</si>
  <si>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</si>
  <si>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</si>
  <si>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</si>
  <si>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</si>
  <si>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</si>
  <si>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</si>
  <si>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</si>
  <si>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</si>
  <si>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</si>
  <si>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</si>
  <si>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</si>
  <si>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</si>
  <si>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</si>
  <si>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</si>
  <si>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</si>
  <si>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</si>
  <si>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</si>
  <si>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</si>
  <si>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</si>
  <si>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</si>
  <si>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</si>
  <si>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</si>
  <si>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</si>
  <si>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</si>
  <si>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</si>
  <si>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</si>
  <si>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</si>
  <si>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</si>
  <si>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</si>
  <si>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</si>
  <si>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</si>
  <si>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</si>
  <si>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</si>
  <si>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</si>
  <si>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</si>
  <si>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</si>
  <si>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</si>
  <si>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</si>
  <si>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</si>
  <si>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</si>
  <si>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</si>
  <si>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</si>
  <si>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</si>
  <si>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</si>
  <si>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</si>
  <si>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</si>
  <si>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</si>
  <si>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</si>
  <si>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</si>
  <si>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</si>
  <si>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</si>
  <si>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</si>
  <si>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</si>
  <si>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</si>
  <si>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</si>
  <si>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</si>
  <si>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</si>
  <si>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</si>
  <si>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</si>
  <si>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</si>
  <si>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</si>
  <si>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</si>
  <si>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</si>
  <si>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</si>
  <si>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</si>
  <si>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</si>
  <si>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</si>
  <si>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</si>
  <si>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</si>
  <si>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</si>
  <si>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</si>
  <si>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</si>
  <si>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</si>
  <si>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</si>
  <si>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</si>
  <si>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</si>
  <si>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</si>
  <si>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</si>
  <si>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</si>
  <si>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</si>
  <si>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</si>
  <si>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</si>
  <si>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</si>
  <si>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</si>
  <si>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</si>
  <si>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</si>
  <si>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</si>
  <si>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</si>
  <si>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</si>
  <si>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</si>
  <si>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</si>
  <si>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</si>
  <si>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</si>
  <si>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</si>
  <si>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</si>
  <si>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</si>
  <si>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</si>
  <si>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</si>
  <si>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</si>
  <si>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</si>
  <si>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</si>
  <si>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</si>
  <si>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</si>
  <si>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</si>
  <si>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</si>
  <si>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</si>
  <si>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</si>
  <si>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</si>
  <si>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</si>
  <si>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</si>
  <si>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</si>
  <si>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</si>
  <si>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</si>
  <si>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</si>
  <si>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</si>
  <si>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</si>
  <si>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</si>
  <si>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</si>
  <si>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</si>
  <si>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</si>
  <si>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</si>
  <si>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</si>
  <si>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</si>
  <si>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</si>
  <si>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</si>
  <si>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</si>
  <si>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</si>
  <si>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</si>
  <si>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</si>
  <si>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</si>
  <si>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</si>
  <si>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</si>
  <si>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</si>
  <si>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</si>
  <si>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</si>
  <si>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</si>
  <si>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</si>
  <si>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</si>
  <si>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</si>
  <si>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</si>
  <si>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</si>
  <si>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</si>
  <si>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</si>
  <si>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</si>
  <si>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</si>
  <si>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</si>
  <si>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</si>
  <si>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</si>
  <si>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</si>
  <si>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</si>
  <si>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</si>
  <si>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</si>
  <si>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</si>
  <si>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</si>
  <si>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</si>
  <si>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</si>
  <si>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</si>
  <si>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</si>
  <si>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</si>
  <si>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</si>
  <si>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</si>
  <si>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</si>
  <si>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</si>
  <si>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</si>
  <si>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</si>
  <si>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</si>
  <si>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</si>
  <si>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</si>
  <si>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</si>
  <si>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</si>
  <si>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</si>
  <si>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</si>
  <si>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</si>
  <si>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</si>
  <si>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</si>
  <si>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</si>
  <si>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</si>
  <si>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</si>
  <si>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</si>
  <si>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</si>
  <si>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</si>
  <si>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</si>
  <si>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</si>
  <si>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</si>
  <si>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</si>
  <si>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</si>
  <si>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</si>
  <si>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</si>
  <si>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</si>
  <si>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</si>
  <si>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</si>
  <si>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</si>
  <si>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</si>
  <si>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</si>
  <si>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</si>
  <si>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</si>
  <si>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</si>
  <si>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</si>
  <si>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</si>
  <si>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</si>
  <si>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</si>
  <si>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</si>
  <si>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</si>
  <si>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</si>
  <si>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</si>
  <si>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</si>
  <si>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</si>
  <si>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</si>
  <si>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</si>
  <si>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</si>
  <si>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</si>
  <si>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</si>
  <si>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</si>
  <si>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</si>
  <si>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</si>
  <si>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</si>
  <si>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</si>
  <si>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</si>
  <si>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</si>
  <si>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</si>
  <si>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</si>
  <si>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</si>
  <si>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</si>
  <si>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</si>
  <si>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</si>
  <si>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</si>
  <si>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</si>
  <si>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</si>
  <si>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</si>
  <si>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</si>
  <si>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</si>
  <si>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</si>
  <si>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</si>
  <si>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</si>
  <si>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</si>
  <si>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</si>
  <si>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</si>
  <si>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</si>
  <si>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</si>
  <si>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</si>
  <si>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</si>
  <si>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</si>
  <si>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</si>
  <si>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</si>
  <si>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</si>
  <si>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</si>
  <si>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</si>
  <si>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</si>
  <si>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</si>
  <si>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</si>
  <si>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</si>
  <si>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</si>
  <si>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</si>
  <si>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</si>
  <si>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</si>
  <si>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</si>
  <si>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</si>
  <si>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</si>
  <si>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</si>
  <si>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</si>
  <si>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</si>
  <si>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</si>
  <si>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</si>
  <si>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</si>
  <si>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</si>
  <si>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</si>
  <si>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</si>
  <si>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</si>
  <si>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</si>
  <si>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</si>
  <si>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</si>
  <si>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</si>
  <si>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</si>
  <si>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</si>
  <si>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</si>
  <si>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</si>
  <si>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</si>
  <si>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</si>
  <si>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</si>
  <si>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</si>
  <si>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</si>
  <si>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</si>
  <si>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</si>
  <si>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</si>
  <si>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</si>
  <si>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</si>
  <si>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</si>
  <si>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</si>
  <si>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</si>
  <si>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</si>
  <si>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</si>
  <si>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</si>
  <si>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</si>
  <si>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</si>
  <si>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</si>
  <si>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</si>
  <si>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</si>
  <si>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</si>
  <si>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</si>
  <si>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</si>
  <si>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</si>
  <si>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</si>
  <si>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</si>
  <si>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</si>
  <si>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</si>
  <si>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</si>
  <si>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</si>
  <si>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</si>
  <si>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</si>
  <si>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</si>
  <si>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</si>
  <si>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</si>
  <si>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</si>
  <si>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</si>
  <si>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</si>
  <si>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</si>
  <si>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</si>
  <si>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</si>
  <si>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</si>
  <si>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</si>
  <si>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</si>
  <si>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</si>
  <si>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</si>
  <si>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</si>
  <si>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</si>
  <si>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</si>
  <si>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</si>
  <si>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</si>
  <si>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</si>
  <si>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</si>
  <si>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</si>
  <si>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</si>
  <si>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</si>
  <si>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</si>
  <si>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</si>
  <si>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</si>
  <si>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</si>
  <si>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</si>
  <si>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</si>
  <si>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</si>
  <si>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</si>
  <si>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</si>
  <si>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</si>
  <si>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</si>
  <si>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</si>
  <si>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</si>
  <si>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</si>
  <si>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</si>
  <si>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</si>
  <si>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</si>
  <si>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</si>
  <si>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</si>
  <si>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</si>
  <si>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</si>
  <si>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</si>
  <si>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</si>
  <si>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</si>
  <si>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</si>
  <si>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</si>
  <si>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</si>
  <si>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</si>
  <si>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</si>
  <si>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</si>
  <si>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</si>
  <si>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</si>
  <si>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</si>
  <si>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</si>
  <si>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</si>
  <si>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</si>
  <si>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</si>
  <si>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</si>
  <si>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</si>
  <si>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</si>
  <si>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</si>
  <si>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</si>
  <si>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</si>
  <si>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</si>
  <si>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</si>
  <si>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</si>
  <si>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</si>
  <si>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</si>
  <si>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</si>
  <si>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</si>
  <si>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</si>
  <si>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</si>
  <si>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</si>
  <si>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</si>
  <si>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</si>
  <si>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</si>
  <si>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</si>
  <si>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</si>
  <si>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</si>
  <si>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</si>
  <si>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</si>
  <si>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</si>
  <si>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</si>
  <si>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</si>
  <si>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</si>
  <si>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</si>
  <si>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</si>
  <si>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</si>
  <si>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</si>
  <si>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</si>
  <si>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</si>
  <si>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</si>
  <si>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</si>
  <si>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</si>
  <si>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</si>
  <si>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</si>
  <si>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</si>
  <si>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</si>
  <si>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</si>
  <si>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</si>
  <si>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</si>
  <si>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</si>
  <si>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</si>
  <si>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</si>
  <si>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</si>
  <si>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</si>
  <si>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</si>
  <si>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</si>
  <si>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</si>
  <si>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</si>
  <si>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</si>
  <si>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</si>
  <si>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</si>
  <si>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</si>
  <si>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</si>
  <si>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</si>
  <si>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</si>
  <si>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</si>
  <si>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</si>
  <si>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</si>
  <si>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</si>
  <si>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</si>
  <si>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</si>
  <si>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</si>
  <si>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</si>
  <si>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</si>
  <si>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</si>
  <si>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</si>
  <si>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</si>
  <si>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</si>
  <si>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</si>
  <si>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</si>
  <si>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</si>
  <si>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</si>
  <si>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</si>
  <si>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</si>
  <si>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</si>
  <si>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</si>
  <si>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</si>
  <si>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</si>
  <si>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</si>
  <si>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</si>
  <si>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</si>
  <si>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</si>
  <si>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</si>
  <si>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</si>
  <si>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</si>
  <si>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</si>
  <si>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</si>
  <si>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</si>
  <si>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</si>
  <si>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</si>
  <si>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</si>
  <si>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</si>
  <si>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</si>
  <si>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</si>
  <si>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</si>
  <si>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</si>
  <si>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</si>
  <si>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</si>
  <si>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</si>
  <si>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</si>
  <si>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</si>
  <si>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</si>
  <si>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</si>
  <si>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</si>
  <si>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</si>
  <si>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</si>
  <si>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</si>
  <si>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</si>
  <si>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</si>
  <si>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</si>
  <si>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</si>
  <si>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</si>
  <si>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</si>
  <si>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</si>
  <si>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</si>
  <si>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</si>
  <si>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</si>
  <si>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</si>
  <si>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</si>
  <si>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</si>
  <si>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</si>
  <si>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</si>
  <si>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</si>
  <si>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</si>
  <si>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</si>
  <si>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</si>
  <si>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</si>
  <si>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</si>
  <si>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</si>
  <si>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</si>
  <si>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</si>
  <si>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</si>
  <si>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</si>
  <si>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</si>
  <si>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</si>
  <si>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</si>
  <si>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</si>
  <si>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</si>
  <si>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</si>
  <si>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</si>
  <si>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</si>
  <si>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</si>
  <si>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</si>
  <si>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</si>
  <si>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</si>
  <si>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</si>
  <si>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</si>
  <si>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</si>
  <si>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</si>
  <si>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</si>
  <si>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</si>
  <si>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</si>
  <si>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</si>
  <si>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</si>
  <si>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</si>
  <si>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</si>
  <si>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</si>
  <si>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</si>
  <si>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</si>
  <si>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</si>
  <si>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</si>
  <si>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</si>
  <si>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</si>
  <si>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</si>
  <si>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</si>
  <si>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</si>
  <si>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</si>
  <si>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</si>
  <si>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</si>
  <si>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</si>
  <si>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</si>
  <si>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</si>
  <si>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</si>
  <si>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</si>
  <si>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</si>
  <si>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</si>
  <si>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</si>
  <si>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</si>
  <si>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</si>
  <si>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</si>
  <si>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</si>
  <si>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</si>
  <si>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</si>
  <si>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</si>
  <si>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</si>
  <si>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</si>
  <si>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</si>
  <si>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</si>
  <si>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</si>
  <si>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</si>
  <si>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</si>
  <si>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</si>
  <si>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</si>
  <si>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</si>
  <si>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</si>
  <si>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</si>
  <si>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</si>
  <si>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</si>
  <si>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</si>
  <si>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</si>
  <si>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</si>
  <si>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</si>
  <si>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</si>
  <si>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</si>
  <si>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</si>
  <si>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</si>
  <si>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</si>
  <si>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</si>
  <si>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</si>
  <si>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</si>
  <si>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</si>
  <si>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</si>
  <si>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</si>
  <si>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</si>
  <si>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</si>
  <si>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</si>
  <si>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</si>
  <si>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</si>
  <si>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</si>
  <si>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</si>
  <si>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</si>
  <si>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</si>
  <si>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</si>
  <si>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</si>
  <si>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</si>
  <si>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</si>
  <si>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</si>
  <si>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</si>
  <si>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</si>
  <si>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</si>
  <si>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</si>
  <si>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</si>
  <si>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</si>
  <si>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</si>
  <si>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</si>
  <si>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</si>
  <si>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</si>
  <si>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</si>
  <si>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</si>
  <si>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</si>
  <si>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</si>
  <si>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</si>
  <si>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</si>
  <si>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</si>
  <si>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</si>
  <si>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</si>
  <si>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</si>
  <si>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</si>
  <si>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</si>
  <si>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</si>
  <si>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</si>
  <si>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</si>
  <si>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</si>
  <si>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</si>
  <si>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</si>
  <si>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</si>
  <si>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</si>
  <si>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</si>
  <si>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</si>
  <si>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</si>
  <si>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</si>
  <si>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</si>
  <si>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</si>
  <si>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</si>
  <si>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</si>
  <si>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</si>
  <si>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</si>
  <si>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</si>
  <si>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</si>
  <si>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</si>
  <si>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</si>
  <si>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</si>
  <si>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</si>
  <si>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</si>
  <si>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</si>
  <si>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</si>
  <si>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</si>
  <si>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</si>
  <si>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</si>
  <si>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</si>
  <si>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</si>
  <si>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</si>
  <si>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</si>
  <si>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</si>
  <si>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</si>
  <si>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</si>
  <si>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</si>
  <si>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</si>
  <si>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</si>
  <si>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</si>
  <si>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</si>
  <si>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</si>
  <si>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</si>
  <si>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</si>
  <si>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</si>
  <si>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</si>
  <si>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</si>
  <si>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</si>
  <si>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</si>
  <si>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</si>
  <si>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</si>
  <si>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</si>
  <si>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</si>
  <si>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</si>
  <si>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</si>
  <si>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</si>
  <si>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</si>
  <si>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</si>
  <si>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</si>
  <si>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</si>
  <si>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</si>
  <si>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</si>
  <si>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</si>
  <si>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</si>
  <si>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</si>
  <si>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</si>
  <si>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</si>
  <si>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</si>
  <si>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</si>
  <si>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</si>
  <si>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</si>
  <si>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</si>
  <si>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</si>
  <si>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</si>
  <si>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</si>
  <si>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</si>
  <si>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</si>
  <si>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</si>
  <si>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</si>
  <si>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</si>
  <si>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</si>
  <si>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</si>
  <si>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</si>
  <si>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</si>
  <si>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</si>
  <si>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</si>
  <si>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</si>
  <si>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</si>
  <si>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</si>
  <si>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</si>
  <si>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</si>
  <si>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</si>
  <si>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</si>
  <si>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</si>
  <si>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</si>
  <si>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</si>
  <si>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</si>
  <si>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</si>
  <si>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</si>
  <si>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</si>
  <si>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</si>
  <si>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</si>
  <si>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</si>
  <si>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</si>
  <si>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</si>
  <si>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</si>
  <si>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</si>
  <si>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</si>
  <si>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</si>
  <si>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</si>
  <si>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</si>
  <si>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</si>
  <si>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</si>
  <si>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</si>
  <si>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</si>
  <si>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</si>
  <si>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</si>
  <si>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</si>
  <si>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</si>
  <si>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</si>
  <si>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</si>
  <si>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</si>
  <si>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</si>
  <si>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</si>
  <si>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</si>
  <si>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</si>
  <si>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</si>
  <si>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</si>
  <si>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</si>
  <si>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</si>
  <si>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</si>
  <si>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</si>
  <si>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</si>
  <si>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</si>
  <si>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</si>
  <si>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</si>
  <si>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</si>
  <si>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</si>
  <si>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</si>
  <si>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</si>
  <si>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</si>
  <si>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</si>
  <si>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</si>
  <si>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</si>
  <si>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</si>
  <si>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</si>
  <si>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</si>
  <si>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</si>
  <si>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</si>
  <si>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</si>
  <si>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</si>
  <si>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</si>
  <si>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</si>
  <si>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</si>
  <si>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</si>
  <si>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</si>
  <si>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</si>
  <si>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</si>
  <si>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</si>
  <si>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</si>
  <si>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</si>
  <si>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</si>
  <si>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</si>
  <si>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</si>
  <si>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</si>
  <si>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</si>
  <si>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</si>
  <si>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</si>
  <si>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</si>
  <si>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</si>
  <si>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</si>
  <si>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</si>
  <si>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</si>
  <si>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</si>
  <si>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</si>
  <si>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</si>
  <si>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</si>
  <si>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</si>
  <si>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</si>
  <si>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</si>
  <si>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</si>
  <si>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</si>
  <si>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</si>
  <si>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</si>
  <si>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</si>
  <si>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</si>
  <si>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</si>
  <si>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</si>
  <si>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</si>
  <si>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</si>
  <si>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</si>
  <si>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</si>
  <si>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</si>
  <si>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</si>
  <si>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</si>
  <si>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</si>
  <si>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</si>
  <si>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</si>
  <si>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</si>
  <si>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</si>
  <si>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</si>
  <si>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</si>
  <si>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</si>
  <si>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</si>
  <si>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</si>
  <si>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</si>
  <si>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</si>
  <si>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</si>
  <si>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</si>
  <si>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</si>
  <si>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</si>
  <si>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</si>
  <si>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</si>
  <si>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</si>
  <si>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</si>
  <si>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</si>
  <si>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</si>
  <si>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</si>
  <si>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</si>
  <si>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</si>
  <si>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</si>
  <si>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</si>
  <si>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</si>
  <si>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</si>
  <si>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</si>
  <si>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</si>
  <si>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</si>
  <si>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</si>
  <si>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</si>
  <si>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</si>
  <si>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</si>
  <si>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</si>
  <si>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</si>
  <si>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</si>
  <si>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</si>
  <si>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</si>
  <si>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</si>
  <si>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</si>
  <si>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</si>
  <si>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</si>
  <si>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</si>
  <si>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</si>
  <si>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</si>
  <si>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</si>
  <si>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</si>
  <si>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</si>
  <si>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</si>
  <si>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</si>
  <si>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</si>
  <si>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</si>
  <si>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</si>
  <si>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</si>
  <si>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</si>
  <si>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</si>
  <si>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</si>
  <si>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</si>
  <si>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</si>
  <si>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</si>
  <si>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</si>
  <si>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</si>
  <si>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</si>
  <si>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</si>
  <si>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</si>
  <si>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</si>
  <si>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</si>
  <si>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</si>
  <si>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</si>
  <si>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</si>
  <si>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</si>
  <si>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</si>
  <si>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</si>
  <si>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</si>
  <si>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</si>
  <si>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</si>
  <si>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</si>
  <si>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</si>
  <si>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</si>
  <si>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</si>
  <si>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</si>
  <si>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</si>
  <si>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</si>
  <si>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</si>
  <si>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</si>
  <si>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</si>
  <si>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</si>
  <si>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</si>
  <si>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</si>
  <si>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</si>
  <si>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</si>
  <si>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</si>
  <si>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</si>
  <si>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</si>
  <si>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</si>
  <si>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</si>
  <si>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</si>
  <si>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</si>
  <si>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</si>
  <si>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</si>
  <si>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</si>
  <si>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</si>
  <si>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</si>
  <si>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</si>
  <si>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</si>
  <si>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</si>
  <si>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</si>
  <si>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</si>
  <si>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</si>
  <si>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</si>
  <si>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</si>
  <si>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</si>
  <si>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</si>
  <si>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</si>
  <si>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</si>
  <si>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</si>
  <si>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</si>
  <si>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</si>
  <si>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</si>
  <si>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</si>
  <si>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</si>
  <si>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</si>
  <si>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</si>
  <si>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</si>
  <si>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</si>
  <si>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</si>
  <si>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</si>
  <si>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</si>
  <si>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</si>
  <si>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</si>
  <si>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</si>
  <si>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</si>
  <si>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</si>
  <si>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</si>
  <si>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</si>
  <si>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</si>
  <si>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</si>
  <si>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</si>
  <si>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</si>
  <si>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</si>
  <si>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</si>
  <si>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</si>
  <si>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</si>
  <si>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</si>
  <si>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</si>
  <si>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</si>
  <si>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</si>
  <si>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</si>
  <si>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</si>
  <si>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</si>
  <si>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</si>
  <si>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</si>
  <si>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</si>
  <si>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</si>
  <si>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</si>
  <si>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</si>
  <si>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</si>
  <si>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</si>
  <si>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</si>
  <si>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</si>
  <si>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</si>
  <si>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</si>
  <si>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</si>
  <si>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</si>
  <si>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</si>
  <si>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</si>
  <si>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</si>
  <si>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</si>
  <si>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</si>
  <si>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</si>
  <si>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</si>
  <si>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</si>
  <si>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</si>
  <si>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</si>
  <si>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</si>
  <si>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</si>
  <si>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</si>
  <si>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</si>
  <si>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</si>
  <si>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</si>
  <si>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</si>
  <si>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</si>
  <si>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</si>
  <si>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</si>
  <si>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</si>
  <si>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</si>
  <si>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</si>
  <si>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</si>
  <si>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</si>
  <si>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</si>
  <si>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</si>
  <si>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</si>
  <si>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</si>
  <si>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</si>
  <si>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</si>
  <si>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</si>
  <si>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</si>
  <si>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</si>
  <si>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</si>
  <si>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</si>
  <si>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</si>
  <si>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</si>
  <si>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</si>
  <si>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</si>
  <si>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</si>
  <si>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</si>
  <si>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</si>
  <si>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</si>
  <si>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</si>
  <si>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</si>
  <si>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</si>
  <si>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</si>
  <si>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</si>
  <si>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</si>
  <si>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</si>
  <si>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</si>
  <si>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</si>
  <si>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</si>
  <si>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</si>
  <si>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</si>
  <si>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</si>
  <si>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</si>
  <si>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</si>
  <si>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</si>
  <si>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</si>
  <si>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</si>
  <si>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</si>
  <si>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</si>
  <si>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</si>
  <si>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</si>
  <si>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</si>
  <si>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</si>
  <si>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</si>
  <si>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</si>
  <si>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</si>
  <si>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</si>
  <si>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</si>
  <si>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</si>
  <si>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</si>
  <si>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</si>
  <si>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</si>
  <si>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</si>
  <si>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</si>
  <si>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</si>
  <si>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</si>
  <si>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</si>
  <si>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</si>
  <si>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</si>
  <si>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</si>
  <si>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</si>
  <si>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</si>
  <si>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</si>
  <si>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</si>
  <si>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</si>
  <si>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</si>
  <si>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</si>
  <si>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</si>
  <si>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</si>
  <si>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</si>
  <si>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</si>
  <si>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</si>
  <si>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</si>
  <si>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</si>
  <si>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</si>
  <si>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</si>
  <si>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</si>
  <si>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</si>
  <si>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</si>
  <si>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</si>
  <si>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</si>
  <si>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</si>
  <si>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</si>
  <si>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</si>
  <si>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</si>
  <si>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</si>
  <si>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</si>
  <si>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</si>
  <si>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</si>
  <si>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</si>
  <si>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</si>
  <si>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</si>
  <si>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</si>
  <si>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</si>
  <si>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</si>
  <si>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</si>
  <si>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</si>
  <si>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</si>
  <si>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</si>
  <si>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</si>
  <si>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</si>
  <si>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</si>
  <si>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</si>
  <si>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</si>
  <si>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</si>
  <si>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</si>
  <si>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</si>
  <si>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</si>
  <si>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</si>
  <si>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</si>
  <si>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</si>
  <si>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</si>
  <si>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</si>
  <si>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</si>
  <si>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</si>
  <si>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</si>
  <si>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</si>
  <si>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</si>
  <si>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</si>
  <si>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</si>
  <si>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</si>
  <si>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</si>
  <si>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</si>
  <si>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</si>
  <si>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</si>
  <si>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</si>
  <si>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</si>
  <si>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</si>
  <si>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</si>
  <si>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</si>
  <si>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</si>
  <si>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</si>
  <si>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</si>
  <si>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</si>
  <si>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</si>
  <si>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</si>
  <si>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</si>
  <si>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</si>
  <si>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</si>
  <si>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</si>
  <si>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</si>
  <si>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</si>
  <si>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</si>
  <si>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</si>
  <si>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</si>
  <si>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</si>
  <si>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</si>
  <si>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</si>
  <si>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</si>
  <si>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</si>
  <si>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</si>
  <si>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</si>
  <si>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</si>
  <si>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</si>
  <si>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</si>
  <si>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</si>
  <si>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</si>
  <si>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</si>
  <si>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</si>
  <si>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</si>
  <si>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</si>
  <si>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</si>
  <si>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</si>
  <si>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</si>
  <si>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</si>
  <si>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</si>
  <si>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</si>
  <si>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</si>
  <si>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</si>
  <si>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</si>
  <si>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</si>
  <si>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</si>
  <si>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</si>
  <si>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</si>
  <si>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</si>
  <si>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</si>
  <si>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</si>
  <si>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</si>
  <si>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</si>
  <si>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</si>
  <si>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</si>
  <si>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</si>
  <si>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</si>
  <si>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</si>
  <si>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</si>
  <si>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</si>
  <si>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</si>
  <si>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</si>
  <si>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</si>
  <si>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</si>
  <si>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</si>
  <si>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</si>
  <si>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</si>
  <si>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</si>
  <si>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</si>
  <si>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</si>
  <si>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</si>
  <si>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</si>
  <si>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</si>
  <si>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</si>
  <si>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</si>
  <si>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</si>
  <si>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</si>
  <si>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</si>
  <si>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</si>
  <si>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</si>
  <si>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</si>
  <si>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</si>
  <si>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</si>
  <si>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</si>
  <si>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</si>
  <si>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</si>
  <si>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</si>
  <si>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</si>
  <si>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</si>
  <si>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</si>
  <si>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</si>
  <si>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</si>
  <si>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</si>
  <si>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</si>
  <si>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</si>
  <si>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</si>
  <si>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</si>
  <si>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</si>
  <si>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</si>
  <si>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</si>
  <si>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</si>
  <si>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</si>
  <si>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</si>
  <si>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</si>
  <si>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</si>
  <si>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</si>
  <si>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</si>
  <si>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</si>
  <si>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</si>
  <si>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</si>
  <si>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</si>
  <si>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</si>
  <si>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</si>
  <si>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</si>
  <si>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</si>
  <si>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</si>
  <si>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</si>
  <si>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</si>
  <si>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</si>
  <si>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</si>
  <si>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</si>
  <si>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</si>
  <si>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</si>
  <si>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</si>
  <si>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</si>
  <si>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</si>
  <si>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</si>
  <si>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</si>
  <si>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</si>
  <si>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</si>
  <si>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</si>
  <si>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</si>
  <si>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</si>
  <si>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</si>
  <si>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</si>
  <si>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</si>
  <si>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</si>
  <si>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</si>
  <si>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</si>
  <si>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</si>
  <si>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</si>
  <si>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</si>
  <si>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</si>
  <si>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</si>
  <si>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</si>
  <si>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</si>
  <si>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</si>
  <si>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</si>
  <si>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</si>
  <si>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</si>
  <si>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</si>
  <si>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</si>
  <si>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</si>
  <si>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</si>
  <si>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</si>
  <si>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</si>
  <si>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</si>
  <si>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</si>
  <si>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</si>
  <si>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</si>
  <si>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</si>
  <si>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</si>
  <si>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</si>
  <si>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</si>
  <si>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</si>
  <si>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</si>
  <si>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</si>
  <si>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</si>
  <si>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</si>
  <si>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</si>
  <si>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</si>
  <si>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</si>
  <si>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</si>
  <si>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</si>
  <si>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</si>
  <si>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</si>
  <si>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</si>
  <si>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</si>
  <si>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</si>
  <si>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</si>
  <si>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</si>
  <si>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</si>
  <si>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</si>
  <si>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</si>
  <si>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</si>
  <si>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</si>
  <si>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</si>
  <si>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</si>
  <si>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</si>
  <si>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</si>
  <si>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</si>
  <si>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</si>
  <si>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</si>
  <si>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</si>
  <si>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</si>
  <si>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</si>
  <si>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</si>
  <si>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</si>
  <si>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</si>
  <si>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</si>
  <si>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</si>
  <si>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</si>
  <si>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</si>
  <si>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</si>
  <si>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</si>
  <si>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</si>
  <si>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</si>
  <si>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</si>
  <si>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</si>
  <si>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</si>
  <si>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</si>
  <si>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</si>
  <si>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</si>
  <si>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</si>
  <si>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</si>
  <si>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</si>
  <si>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</si>
  <si>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</si>
  <si>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</si>
  <si>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</si>
  <si>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</si>
  <si>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</si>
  <si>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</si>
  <si>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</si>
  <si>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</si>
  <si>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</si>
  <si>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</si>
  <si>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</si>
  <si>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</si>
  <si>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</si>
  <si>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</si>
  <si>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</si>
  <si>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</si>
  <si>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</si>
  <si>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</si>
  <si>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</si>
  <si>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</si>
  <si>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</si>
  <si>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</si>
  <si>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</si>
  <si>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</si>
  <si>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</si>
  <si>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</si>
  <si>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</si>
  <si>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</si>
  <si>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</si>
  <si>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</si>
  <si>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</si>
  <si>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</si>
  <si>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</si>
  <si>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</si>
  <si>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</si>
  <si>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</si>
  <si>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</si>
  <si>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</si>
  <si>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</si>
  <si>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</si>
  <si>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</si>
  <si>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</si>
  <si>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</si>
  <si>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</si>
  <si>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</si>
  <si>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</si>
  <si>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</si>
  <si>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</si>
  <si>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</si>
  <si>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</si>
  <si>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</si>
  <si>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</si>
  <si>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</si>
  <si>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</si>
  <si>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</si>
  <si>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</si>
  <si>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</si>
  <si>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</si>
  <si>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</si>
  <si>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</si>
  <si>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</si>
  <si>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</si>
  <si>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</si>
  <si>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</si>
  <si>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</si>
  <si>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</si>
  <si>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</si>
  <si>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</si>
  <si>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</si>
  <si>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</si>
  <si>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</si>
  <si>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</si>
  <si>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</si>
  <si>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</si>
  <si>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</si>
  <si>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</si>
  <si>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</si>
  <si>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</si>
  <si>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</si>
  <si>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</si>
  <si>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</si>
  <si>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</si>
  <si>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</si>
  <si>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</si>
  <si>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</si>
  <si>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</si>
  <si>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</si>
  <si>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</si>
  <si>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</si>
  <si>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</si>
  <si>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</si>
  <si>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</si>
  <si>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</si>
  <si>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</si>
  <si>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</si>
  <si>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</si>
  <si>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</si>
  <si>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</si>
  <si>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</si>
  <si>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</si>
  <si>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</si>
  <si>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</si>
  <si>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</si>
  <si>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</si>
  <si>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</si>
  <si>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</si>
  <si>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</si>
  <si>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</si>
  <si>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</si>
  <si>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</si>
  <si>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</si>
  <si>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</si>
  <si>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</si>
  <si>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</si>
  <si>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</si>
  <si>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</si>
  <si>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</si>
  <si>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</si>
  <si>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</si>
  <si>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</si>
  <si>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</si>
  <si>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</si>
  <si>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</si>
  <si>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</si>
  <si>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</si>
  <si>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</si>
  <si>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</si>
  <si>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</si>
  <si>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</si>
  <si>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</si>
  <si>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</si>
  <si>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</si>
  <si>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</si>
  <si>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</si>
  <si>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</si>
  <si>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</si>
  <si>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</si>
  <si>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</si>
  <si>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</si>
  <si>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</si>
  <si>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</si>
  <si>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</si>
  <si>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</si>
  <si>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</si>
  <si>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</si>
  <si>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</si>
  <si>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</si>
  <si>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</si>
  <si>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</si>
  <si>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</si>
  <si>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</si>
  <si>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</si>
  <si>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</si>
  <si>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</si>
  <si>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</si>
  <si>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</si>
  <si>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</si>
  <si>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</si>
  <si>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</si>
  <si>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</si>
  <si>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</si>
  <si>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</si>
  <si>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</si>
  <si>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</si>
  <si>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</si>
  <si>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</si>
  <si>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</si>
  <si>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</si>
  <si>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</si>
  <si>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</si>
  <si>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</si>
  <si>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</si>
  <si>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</si>
  <si>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</si>
  <si>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</si>
  <si>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</si>
  <si>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</si>
  <si>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</si>
  <si>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</si>
  <si>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</si>
  <si>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</si>
  <si>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</si>
  <si>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</si>
  <si>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</si>
  <si>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</si>
  <si>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</si>
  <si>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</si>
  <si>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</si>
  <si>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</si>
  <si>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</si>
  <si>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</si>
  <si>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</si>
  <si>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</si>
  <si>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</si>
  <si>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</si>
  <si>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</si>
  <si>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</si>
  <si>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</si>
  <si>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</si>
  <si>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</si>
  <si>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</si>
  <si>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</si>
  <si>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</si>
  <si>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</si>
  <si>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</si>
  <si>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</si>
  <si>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</si>
  <si>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</si>
  <si>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</si>
  <si>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</si>
  <si>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</si>
  <si>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</si>
  <si>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</si>
  <si>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</si>
  <si>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</si>
  <si>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</si>
  <si>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</si>
  <si>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</si>
  <si>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</si>
  <si>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</si>
  <si>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</si>
  <si>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</si>
  <si>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</si>
  <si>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</si>
  <si>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</si>
  <si>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</si>
  <si>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</si>
  <si>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</si>
  <si>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</si>
  <si>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</si>
  <si>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</si>
  <si>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</si>
  <si>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</si>
  <si>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</si>
  <si>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</si>
  <si>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</si>
  <si>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</si>
  <si>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</si>
  <si>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</si>
  <si>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</si>
  <si>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</si>
  <si>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</si>
  <si>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</si>
  <si>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</si>
  <si>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</si>
  <si>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</si>
  <si>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</si>
  <si>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</si>
  <si>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</si>
  <si>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</si>
  <si>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</si>
  <si>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</si>
  <si>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</si>
  <si>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</si>
  <si>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</si>
  <si>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</si>
  <si>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</si>
  <si>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</si>
  <si>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</si>
  <si>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</si>
  <si>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</si>
  <si>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</si>
  <si>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</si>
  <si>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</si>
  <si>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</si>
  <si>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</si>
  <si>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</si>
  <si>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</si>
  <si>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</si>
  <si>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</si>
  <si>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</si>
  <si>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</si>
  <si>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</si>
  <si>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</si>
  <si>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</si>
  <si>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</si>
  <si>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</si>
  <si>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</si>
  <si>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</si>
  <si>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</si>
  <si>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</si>
  <si>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</si>
  <si>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</si>
  <si>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</si>
  <si>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</si>
  <si>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</si>
  <si>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</si>
  <si>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</si>
  <si>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</si>
  <si>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</si>
  <si>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</si>
  <si>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</si>
  <si>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</si>
  <si>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</si>
  <si>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</si>
  <si>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</si>
  <si>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</si>
  <si>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</si>
  <si>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</si>
  <si>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</si>
  <si>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</si>
  <si>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</si>
  <si>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</si>
  <si>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</si>
  <si>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</si>
  <si>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</si>
  <si>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</si>
  <si>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</si>
  <si>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</si>
  <si>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</si>
  <si>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</si>
  <si>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</si>
  <si>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</si>
  <si>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</si>
  <si>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</si>
  <si>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</si>
  <si>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</si>
  <si>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</si>
  <si>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</si>
  <si>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</si>
  <si>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</si>
  <si>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</si>
  <si>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</si>
  <si>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</si>
  <si>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</si>
  <si>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</si>
  <si>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</si>
  <si>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</si>
  <si>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</si>
  <si>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</si>
  <si>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</si>
  <si>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</si>
  <si>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</si>
  <si>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</si>
  <si>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</si>
  <si>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</si>
  <si>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</si>
  <si>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</si>
  <si>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</si>
  <si>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</si>
  <si>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</si>
  <si>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</si>
  <si>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</si>
  <si>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</si>
  <si>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</si>
  <si>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</si>
  <si>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</si>
  <si>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</si>
  <si>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</si>
  <si>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</si>
  <si>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</si>
  <si>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</si>
  <si>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</si>
  <si>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</si>
  <si>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</si>
  <si>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</si>
  <si>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</si>
  <si>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</si>
  <si>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</si>
  <si>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</si>
  <si>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</si>
  <si>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</si>
  <si>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</si>
  <si>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</si>
  <si>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</si>
  <si>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</si>
  <si>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</si>
  <si>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</si>
  <si>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</si>
  <si>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</si>
  <si>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</si>
  <si>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</si>
  <si>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</si>
  <si>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</si>
  <si>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</si>
  <si>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</si>
  <si>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</si>
  <si>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</si>
  <si>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</si>
  <si>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</si>
  <si>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</si>
  <si>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</si>
  <si>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</si>
  <si>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</si>
  <si>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</si>
  <si>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</si>
  <si>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</si>
  <si>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</si>
  <si>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</si>
  <si>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</si>
  <si>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</si>
  <si>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</si>
  <si>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</si>
  <si>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</si>
  <si>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</si>
  <si>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</si>
  <si>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</si>
  <si>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</si>
  <si>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</si>
  <si>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</si>
  <si>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</si>
  <si>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</si>
  <si>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</si>
  <si>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</si>
  <si>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</si>
  <si>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</si>
  <si>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</si>
  <si>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</si>
  <si>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</si>
  <si>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</si>
  <si>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</si>
  <si>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</si>
  <si>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</si>
  <si>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</si>
  <si>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</si>
  <si>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</si>
  <si>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</si>
  <si>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</si>
  <si>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</si>
  <si>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</si>
  <si>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</si>
  <si>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</si>
  <si>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</si>
  <si>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</si>
  <si>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</si>
  <si>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</si>
  <si>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</si>
  <si>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</si>
  <si>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</si>
  <si>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</si>
  <si>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</si>
  <si>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</si>
  <si>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</si>
  <si>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</si>
  <si>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</si>
  <si>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</si>
  <si>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</si>
  <si>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</si>
  <si>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</si>
  <si>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</si>
  <si>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</si>
  <si>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</si>
  <si>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</si>
  <si>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</si>
  <si>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</si>
  <si>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</si>
  <si>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</si>
  <si>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</si>
  <si>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</si>
  <si>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</si>
  <si>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</si>
  <si>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</si>
  <si>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</si>
  <si>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</si>
  <si>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</si>
  <si>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</si>
  <si>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</si>
  <si>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</si>
  <si>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</si>
  <si>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</si>
  <si>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</si>
  <si>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</si>
  <si>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</si>
  <si>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</si>
  <si>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</si>
  <si>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</si>
  <si>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</si>
  <si>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</si>
  <si>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</si>
  <si>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</si>
  <si>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</si>
  <si>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</si>
  <si>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</si>
  <si>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</si>
  <si>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</si>
  <si>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</si>
  <si>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</si>
  <si>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</si>
  <si>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</si>
  <si>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</si>
  <si>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</si>
  <si>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</si>
  <si>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</si>
  <si>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</si>
  <si>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</si>
  <si>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</si>
  <si>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</si>
  <si>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</si>
  <si>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</si>
  <si>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</si>
  <si>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</si>
  <si>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</si>
  <si>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</si>
  <si>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</si>
  <si>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</si>
  <si>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</si>
  <si>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</si>
  <si>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</si>
  <si>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</si>
  <si>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</si>
  <si>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</si>
  <si>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</si>
  <si>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</si>
  <si>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</si>
  <si>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</si>
  <si>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</si>
  <si>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</si>
  <si>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</si>
  <si>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</si>
  <si>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</si>
  <si>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</si>
  <si>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</si>
  <si>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</si>
  <si>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</si>
  <si>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</si>
  <si>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</si>
  <si>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</si>
  <si>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</si>
  <si>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</si>
  <si>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</si>
  <si>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</si>
  <si>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</si>
  <si>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</si>
  <si>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</si>
  <si>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</si>
  <si>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</si>
  <si>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</si>
  <si>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</si>
  <si>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</si>
  <si>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</si>
  <si>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</si>
  <si>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</si>
  <si>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</si>
  <si>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</si>
  <si>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</si>
  <si>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</si>
  <si>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</si>
  <si>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</si>
  <si>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</si>
  <si>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</si>
  <si>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</si>
  <si>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</si>
  <si>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</si>
  <si>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</si>
  <si>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</si>
  <si>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</si>
  <si>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</si>
  <si>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</si>
  <si>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</si>
  <si>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</si>
  <si>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</si>
  <si>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</si>
  <si>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</si>
  <si>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</si>
  <si>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</si>
  <si>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</si>
  <si>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</si>
  <si>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</si>
  <si>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</si>
  <si>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</si>
  <si>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</si>
  <si>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</si>
  <si>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</si>
  <si>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</si>
  <si>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</si>
  <si>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</si>
  <si>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</si>
  <si>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</si>
  <si>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</si>
  <si>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</si>
  <si>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</si>
  <si>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</si>
  <si>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</si>
  <si>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</si>
  <si>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</si>
  <si>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</si>
  <si>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</si>
  <si>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</si>
  <si>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</si>
  <si>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</si>
  <si>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</si>
  <si>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</si>
  <si>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</si>
  <si>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</si>
  <si>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</si>
  <si>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</si>
  <si>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</si>
  <si>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</si>
  <si>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</si>
  <si>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</si>
  <si>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</si>
  <si>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</si>
  <si>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</si>
  <si>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</si>
  <si>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</si>
  <si>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</si>
  <si>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</si>
  <si>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</si>
  <si>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</si>
  <si>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</si>
  <si>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</si>
  <si>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</si>
  <si>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</si>
  <si>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</si>
  <si>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</si>
  <si>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</si>
  <si>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</si>
  <si>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</si>
  <si>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</si>
  <si>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</si>
  <si>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</si>
  <si>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</si>
  <si>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</si>
  <si>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</si>
  <si>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</si>
  <si>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</si>
  <si>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</si>
  <si>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</si>
  <si>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</si>
  <si>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</si>
  <si>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</si>
  <si>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</si>
  <si>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</si>
  <si>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</si>
  <si>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</si>
  <si>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</si>
  <si>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</si>
  <si>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</si>
  <si>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</si>
  <si>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</si>
  <si>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</si>
  <si>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</si>
  <si>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</si>
  <si>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</si>
  <si>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</si>
  <si>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</si>
  <si>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</si>
  <si>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</si>
  <si>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</si>
  <si>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</si>
  <si>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</si>
  <si>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</si>
  <si>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</si>
  <si>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</si>
  <si>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</si>
  <si>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</si>
  <si>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</si>
  <si>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TT-20251022-01680</t>
  </si>
  <si>
    <t xml:space="preserve">EM team need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</si>
</sst>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4" totalsRowShown="0" headerRowDxfId="174" dataDxfId="173" headerRowBorderDxfId="171" tableBorderDxfId="172" totalsRowBorderDxfId="170">
  <autoFilter ref="A1:L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8" totalsRowShown="0" headerRowDxfId="157" dataDxfId="156" headerRowBorderDxfId="154" tableBorderDxfId="155" totalsRowBorderDxfId="153">
  <autoFilter ref="A1:CJ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2" totalsRowShown="0" headerRowDxfId="64" dataDxfId="63" headerRowBorderDxfId="61" tableBorderDxfId="62">
  <autoFilter ref="A1:L11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1" totalsRowShown="0" headerRowDxfId="48" dataDxfId="47" headerRowBorderDxfId="45" tableBorderDxfId="46" totalsRowBorderDxfId="44">
  <autoFilter ref="A1:L2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2" totalsRowShown="0" headerRowDxfId="31" dataDxfId="30" headerRowBorderDxfId="28" tableBorderDxfId="29">
  <autoFilter ref="A1:L5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290.06122951388534</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9.5662410879594972</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45953.009655439811</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45953.009655439811</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45953.009655439811</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45953.009655439811</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45953.009655439811</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45953.009655439811</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45953.009655439811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45953.009655439811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45953.009655439811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45953.009655439811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45953.009655439811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45953.009655439811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45953.009655439811</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45953.009655439811</v>
      </c>
      <c r="H17" s="138"/>
      <c r="I17" s="136" t="str">
        <f>IFERROR(VLOOKUP(D17,DB!A:F,6,0),"")</f>
        <v/>
      </c>
      <c r="J17" s="136" t="str">
        <f>IFERROR(VLOOKUP(D17,DB!A:G,7,0),"")</f>
        <v/>
      </c>
      <c r="K17" s="140"/>
      <c r="L17" s="141" t="str">
        <f>IFERROR(VLOOKUP(D17,DB!A:I,9,0),"")</f>
        <v/>
      </c>
    </row>
    <row r="18" spans="1:12" ht="15" customHeight="1">
      <c r="A18" s="147"/>
      <c r="B18" s="148" t="str">
        <f>IFERROR(VLOOKUP(D18,DB!A:K,11,0),"")</f>
        <v/>
      </c>
      <c r="C18" s="148"/>
      <c r="D18" s="148"/>
      <c r="E18" s="149"/>
      <c r="F18" s="150"/>
      <c r="G18" s="151">
        <f ca="1">IFERROR(NOW()-F18,"")</f>
        <v>45953.009655439811</v>
      </c>
      <c r="H18" s="150"/>
      <c r="I18" s="148" t="str">
        <f>IFERROR(VLOOKUP(D18,DB!A:F,6,0),"")</f>
        <v/>
      </c>
      <c r="J18" s="148" t="str">
        <f>IFERROR(VLOOKUP(D18,DB!A:G,7,0),"")</f>
        <v/>
      </c>
      <c r="K18" s="152"/>
      <c r="L18" s="153" t="str">
        <f>IFERROR(VLOOKUP(D18,DB!A:I,9,0),"")</f>
        <v/>
      </c>
    </row>
    <row r="19" spans="1:12" ht="15" customHeight="1">
      <c r="A19" s="135"/>
      <c r="B19" s="136" t="str">
        <f>IFERROR(VLOOKUP(D19,DB!A:K,11,0),"")</f>
        <v/>
      </c>
      <c r="C19" s="136"/>
      <c r="D19" s="136"/>
      <c r="E19" s="137"/>
      <c r="F19" s="138"/>
      <c r="G19" s="139">
        <f ca="1">IFERROR(NOW()-F19,"")</f>
        <v>45953.009655439811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45953.009655439811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45953.009655439811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45953.009655439811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45953.009655439811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45953.009655439811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45953.009655439811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45953.009655439811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45953.009655439811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45953.009655439811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45953.009655439811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45953.009655439811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45953.009655439811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45953.009655439811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45953.009655439811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45953.009655439811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45953.009655439811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45953.009655439811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45953.009655439811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45953.009655439811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45953.009655439811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45953.009655439811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45953.009655439811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45953.009655439811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45953.009655439811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45953.009655439811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45953.009655439811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45953.009655439811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45953.009655439811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45953.009655439811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45953.009655439811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45953.009655439811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45953.009655439811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45953.009655439811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45953.009655439811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45953.009655439811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45953.009655439811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45953.009655439811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45953.009655439811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45953.009655439811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45953.009655439811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45953.009655439811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45953.009655439811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45953.009655439811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45953.009655439811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45953.009655439811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45953.009655439811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45953.009655439811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45953.009655439811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45953.009655439811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45953.009655439811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45953.009655439811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45953.009655439811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45953.009655439811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45953.009655439811</v>
      </c>
      <c r="H73" s="138"/>
      <c r="I73" s="136" t="str">
        <f>IFERROR(VLOOKUP(D73,DB!A:F,6,0),"")</f>
        <v/>
      </c>
      <c r="J73" s="136" t="str">
        <f>IFERROR(VLOOKUP(D73,DB!A:G,7,0),"")</f>
        <v/>
      </c>
      <c r="K73" s="140"/>
      <c r="L73" s="141" t="str">
        <f>IFERROR(VLOOKUP(D73,DB!A:I,9,0),"")</f>
        <v/>
      </c>
    </row>
    <row r="74" spans="1:12" ht="15" customHeight="1">
      <c r="A74" s="147"/>
      <c r="B74" s="148" t="str">
        <f>IFERROR(VLOOKUP(D74,DB!A:K,11,0),"")</f>
        <v/>
      </c>
      <c r="C74" s="148"/>
      <c r="D74" s="148"/>
      <c r="E74" s="149"/>
      <c r="F74" s="150"/>
      <c r="G74" s="151">
        <f ca="1">IFERROR(NOW()-F74,"")</f>
        <v>45953.009655439811</v>
      </c>
      <c r="H74" s="150"/>
      <c r="I74" s="148" t="str">
        <f>IFERROR(VLOOKUP(D74,DB!A:F,6,0),"")</f>
        <v/>
      </c>
      <c r="J74" s="148" t="str">
        <f>IFERROR(VLOOKUP(D74,DB!A:G,7,0),"")</f>
        <v/>
      </c>
      <c r="K74" s="152"/>
      <c r="L74" s="153" t="str">
        <f>IFERROR(VLOOKUP(D74,DB!A:I,9,0),"")</f>
        <v/>
      </c>
    </row>
  </sheetData>
  <customSheetViews>
    <customSheetView guid="{F6042A99-DD27-4453-835D-0834D95730CC}" filter="1" showAutoFilter="1">
      <pageMargins left="0" right="0" top="0" bottom="0" header="0" footer="0"/>
      <autoFilter ref="B1:M1" xr:uid="{CBF0935A-AED0-4AE0-B53D-7E21531A9903}"/>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8"/>
  <sheetViews>
    <sheetView tabSelected="1" workbookViewId="0">
      <selection activeCell="A5" sqref="A5:X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128.00981747685</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8.5138799768465105</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15"/>
      <c r="C5" s="115"/>
      <c r="D5" s="115"/>
      <c r="E5" s="115"/>
      <c r="F5" s="115"/>
      <c r="G5" s="115"/>
      <c r="H5" s="115"/>
      <c r="I5" s="115"/>
      <c r="J5" s="115"/>
      <c r="K5" s="115"/>
      <c r="L5" s="115"/>
      <c r="M5" s="115"/>
      <c r="N5" s="115"/>
      <c r="O5" s="115"/>
      <c r="P5" s="115"/>
      <c r="Q5" s="115"/>
      <c r="R5" s="115"/>
      <c r="S5" s="115"/>
      <c r="T5" s="115"/>
      <c r="U5" s="115"/>
      <c r="V5" s="115"/>
      <c r="W5" s="115"/>
      <c r="X5" s="115"/>
      <c r="Y5" s="115"/>
      <c r="Z5" s="115"/>
      <c r="AA5" s="115"/>
      <c r="AB5" s="115"/>
      <c r="AC5" s="115"/>
      <c r="AD5" s="115"/>
      <c r="AE5" s="115"/>
      <c r="AF5" s="115"/>
      <c r="AG5" s="115"/>
      <c r="AH5" s="115"/>
      <c r="AI5" s="115"/>
      <c r="AJ5" s="115"/>
      <c r="AK5" s="115"/>
      <c r="AL5" s="115"/>
      <c r="AM5" s="115"/>
      <c r="AN5" s="115"/>
      <c r="AO5" s="115"/>
      <c r="AP5" s="115"/>
      <c r="AQ5" s="115"/>
      <c r="AR5" s="115"/>
      <c r="AS5" s="115"/>
      <c r="AT5" s="115"/>
      <c r="AU5" s="115"/>
      <c r="AV5" s="115"/>
      <c r="AW5" s="115"/>
      <c r="AX5" s="115"/>
      <c r="AY5" s="115"/>
      <c r="AZ5" s="115"/>
      <c r="BA5" s="115"/>
      <c r="BB5" s="115"/>
      <c r="BC5" s="115"/>
      <c r="BD5" s="115"/>
      <c r="BE5" s="115"/>
      <c r="BF5" s="115"/>
      <c r="BG5" s="115"/>
      <c r="BH5" s="115"/>
      <c r="BI5" s="115"/>
      <c r="BJ5" s="115"/>
      <c r="BK5" s="115"/>
      <c r="BL5" s="115"/>
      <c r="BM5" s="115"/>
      <c r="BN5" s="115"/>
      <c r="BO5" s="115"/>
      <c r="BP5" s="115"/>
      <c r="BQ5" s="115"/>
      <c r="BR5" s="115"/>
      <c r="BS5" s="115"/>
      <c r="BT5" s="115"/>
      <c r="BU5" s="115"/>
      <c r="BV5" s="115"/>
      <c r="BW5" s="115"/>
      <c r="BX5" s="115"/>
      <c r="BY5" s="115"/>
      <c r="BZ5" s="115"/>
      <c r="CA5" s="115"/>
      <c r="CB5" s="115"/>
      <c r="CC5" s="115"/>
      <c r="CD5" s="115"/>
      <c r="CE5" s="115"/>
      <c r="CF5" s="115"/>
      <c r="CG5" s="115"/>
      <c r="CH5" s="115"/>
      <c r="CI5" s="115"/>
      <c r="CJ5" s="115"/>
    </row>
    <row r="6" spans="1:88" ht="31.5" customHeight="1">
      <c r="A6" s="115"/>
      <c r="B6" s="18" t="str">
        <f>IFERROR(VLOOKUP(D6,DB!A:K,11,0),"")</f>
        <v/>
      </c>
      <c r="C6" s="18"/>
      <c r="D6" s="18"/>
      <c r="E6" s="116"/>
      <c r="F6" s="117"/>
      <c r="G6" s="118">
        <f ca="1">IFERROR(NOW()-F6,"-")</f>
        <v>45953.009655439811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45953.009655439811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45953.009655439811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45953.009655439811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45953.009655439811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45953.009655439811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45953.009655439811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45953.009655439811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45953.009655439811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45953.009655439811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45953.009655439811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45953.009655439811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45953.009655439811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45953.009655439811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45953.009655439811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45953.009655439811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45953.009655439811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45953.009655439811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45953.009655439811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45953.009655439811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45953.009655439811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45953.009655439811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45953.009655439811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45953.009655439811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45953.009655439811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45953.009655439811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45953.009655439811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45953.009655439811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45953.009655439811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45953.009655439811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45953.009655439811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45953.009655439811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45953.009655439811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45953.009655439811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45953.009655439811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45953.009655439811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45953.009655439811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45953.009655439811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45953.009655439811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45953.009655439811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45953.009655439811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45953.009655439811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45953.009655439811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45953.009655439811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45953.009655439811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45953.009655439811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45953.009655439811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45953.009655439811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45953.009655439811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45953.009655439811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45953.009655439811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45953.009655439811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45953.009655439811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sheetData>
  <dataValidations count="2">
    <dataValidation allowBlank="1" showInputMessage="1" showErrorMessage="1" sqref="E1" xr:uid="{4D935161-CDD3-4592-B877-3FB59C99E142}"/>
    <dataValidation type="list" allowBlank="1" showInputMessage="1" showErrorMessage="1" sqref="E3:E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2"/>
  <sheetViews>
    <sheetView workbookViewId="0">
      <selection activeCell="K4" sqref="K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9" ca="1" si="0">IFERROR(NOW()-F2,"-")</f>
        <v>45953.009655439811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45953.009655439811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45953.009655439811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45953.009655439811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45953.009655439811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45953.009655439811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45953.009655439811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45953.009655439811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45953.009655439811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45953.009655439811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45953.009655439811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45953.009655439811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45953.009655439811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45953.009655439811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45953.009655439811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45953.009655439811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45953.009655439811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45953.009655439811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45953.009655439811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45953.009655439811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45953.009655439811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45953.009655439811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45953.009655439811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45953.009655439811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45953.009655439811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45953.009655439811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45953.009655439811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45953.009655439811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ref="G30:G93" ca="1" si="1">IFERROR(NOW()-F30,"-")</f>
        <v>45953.009655439811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45953.009655439811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45953.009655439811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45953.009655439811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45953.009655439811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45953.009655439811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45953.009655439811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45953.009655439811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45953.009655439811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45953.009655439811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45953.009655439811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45953.009655439811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45953.009655439811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45953.009655439811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45953.009655439811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45953.009655439811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45953.009655439811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45953.009655439811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45953.009655439811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45953.009655439811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45953.009655439811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45953.009655439811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45953.009655439811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45953.009655439811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45953.009655439811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45953.009655439811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45953.009655439811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45953.009655439811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45953.009655439811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45953.009655439811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45953.009655439811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45953.009655439811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45953.009655439811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45953.009655439811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45953.009655439811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45953.009655439811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45953.009655439811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45953.009655439811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45953.009655439811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45953.009655439811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45953.009655439811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45953.009655439811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45953.009655439811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45953.009655439811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45953.009655439811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45953.009655439811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45953.009655439811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45953.009655439811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45953.009655439811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45953.009655439811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45953.009655439811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45953.009655439811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45953.009655439811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45953.009655439811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45953.009655439811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45953.009655439811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45953.009655439811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45953.009655439811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45953.009655439811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45953.009655439811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45953.009655439811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45953.009655439811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45953.009655439811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45953.009655439811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ref="G94:G157" ca="1" si="2">IFERROR(NOW()-F94,"-")</f>
        <v>45953.009655439811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45953.009655439811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45953.009655439811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45953.009655439811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45953.009655439811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45953.009655439811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45953.009655439811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45953.009655439811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45953.009655439811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45953.009655439811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45953.009655439811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45953.009655439811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45953.009655439811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45953.009655439811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45953.009655439811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45953.009655439811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45953.009655439811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45953.009655439811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45953.009655439811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45953.009655439811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45953.009655439811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45953.009655439811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45953.009655439811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45953.009655439811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45953.009655439811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45953.009655439811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45953.009655439811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45953.009655439811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45953.009655439811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45953.009655439811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45953.009655439811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45953.009655439811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45953.009655439811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45953.009655439811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45953.009655439811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45953.009655439811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45953.009655439811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45953.009655439811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45953.009655439811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45953.009655439811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45953.009655439811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45953.009655439811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45953.009655439811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45953.009655439811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45953.009655439811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45953.009655439811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45953.009655439811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45953.009655439811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45953.009655439811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45953.009655439811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45953.009655439811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45953.009655439811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45953.009655439811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45953.009655439811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45953.009655439811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45953.009655439811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45953.009655439811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45953.009655439811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45953.009655439811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45953.009655439811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45953.009655439811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45953.009655439811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45953.009655439811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45953.009655439811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ref="G158:G221" ca="1" si="3">IFERROR(NOW()-F158,"-")</f>
        <v>45953.009655439811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45953.009655439811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45953.009655439811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45953.009655439811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45953.009655439811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45953.009655439811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45953.009655439811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45953.009655439811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45953.009655439811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45953.009655439811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45953.009655439811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45953.009655439811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45953.009655439811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45953.009655439811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45953.009655439811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45953.009655439811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45953.009655439811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45953.009655439811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45953.009655439811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45953.009655439811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45953.009655439811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45953.009655439811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45953.009655439811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45953.009655439811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45953.009655439811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45953.009655439811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45953.009655439811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45953.009655439811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45953.009655439811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45953.009655439811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45953.009655439811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45953.009655439811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45953.009655439811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45953.009655439811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45953.009655439811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45953.009655439811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45953.009655439811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45953.009655439811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45953.009655439811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45953.009655439811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45953.009655439811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45953.009655439811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45953.009655439811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45953.009655439811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45953.009655439811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45953.009655439811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45953.009655439811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45953.009655439811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45953.009655439811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45953.009655439811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45953.009655439811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45953.009655439811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45953.009655439811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45953.009655439811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45953.009655439811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45953.009655439811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45953.009655439811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45953.009655439811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45953.009655439811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45953.009655439811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45953.009655439811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45953.009655439811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45953.009655439811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45953.009655439811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ref="G222:G285" ca="1" si="4">IFERROR(NOW()-F222,"-")</f>
        <v>45953.009655439811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45953.009655439811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45953.009655439811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45953.009655439811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45953.009655439811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45953.009655439811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45953.009655439811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45953.009655439811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45953.009655439811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45953.009655439811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45953.009655439811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45953.009655439811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45953.009655439811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45953.009655439811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45953.009655439811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45953.009655439811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45953.009655439811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45953.009655439811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45953.009655439811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45953.009655439811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45953.009655439811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45953.009655439811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45953.009655439811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45953.009655439811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45953.009655439811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45953.009655439811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45953.009655439811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45953.009655439811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45953.009655439811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45953.009655439811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45953.009655439811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45953.009655439811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45953.009655439811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45953.009655439811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45953.009655439811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45953.009655439811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45953.009655439811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45953.009655439811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45953.009655439811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45953.009655439811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45953.009655439811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45953.009655439811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45953.009655439811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45953.009655439811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45953.009655439811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45953.009655439811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45953.009655439811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45953.009655439811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45953.009655439811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45953.009655439811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45953.009655439811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45953.009655439811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45953.009655439811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45953.009655439811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45953.009655439811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45953.009655439811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45953.009655439811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45953.009655439811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45953.009655439811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45953.009655439811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45953.009655439811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45953.009655439811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45953.009655439811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45953.009655439811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ref="G286:G349" ca="1" si="5">IFERROR(NOW()-F286,"-")</f>
        <v>45953.009655439811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45953.009655439811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45953.009655439811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45953.009655439811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45953.009655439811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45953.009655439811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45953.009655439811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45953.009655439811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45953.009655439811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45953.009655439811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45953.009655439811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45953.009655439811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45953.009655439811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45953.009655439811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45953.009655439811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45953.009655439811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45953.009655439811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45953.009655439811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45953.009655439811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45953.009655439811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45953.009655439811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45953.009655439811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45953.009655439811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45953.009655439811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45953.009655439811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45953.009655439811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45953.009655439811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45953.009655439811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45953.009655439811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45953.009655439811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45953.009655439811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45953.009655439811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45953.009655439811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45953.009655439811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45953.009655439811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45953.009655439811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45953.009655439811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45953.009655439811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45953.009655439811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45953.009655439811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45953.009655439811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45953.009655439811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45953.009655439811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45953.009655439811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45953.009655439811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45953.009655439811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45953.009655439811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45953.009655439811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45953.009655439811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45953.009655439811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45953.009655439811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45953.009655439811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45953.009655439811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45953.009655439811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45953.009655439811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45953.009655439811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45953.009655439811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45953.009655439811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45953.009655439811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45953.009655439811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45953.009655439811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45953.009655439811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45953.009655439811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45953.009655439811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ref="G350:G413" ca="1" si="6">IFERROR(NOW()-F350,"-")</f>
        <v>45953.009655439811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45953.009655439811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45953.009655439811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45953.009655439811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45953.009655439811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45953.009655439811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45953.009655439811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45953.009655439811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45953.009655439811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45953.009655439811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45953.009655439811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45953.009655439811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45953.009655439811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45953.009655439811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45953.009655439811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45953.009655439811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45953.009655439811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45953.009655439811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45953.009655439811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45953.009655439811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45953.009655439811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45953.009655439811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45953.009655439811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45953.009655439811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45953.009655439811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45953.009655439811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45953.009655439811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45953.009655439811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45953.009655439811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45953.009655439811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45953.009655439811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45953.009655439811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45953.009655439811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45953.009655439811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45953.009655439811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45953.009655439811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45953.009655439811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45953.009655439811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45953.009655439811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45953.009655439811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45953.009655439811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45953.009655439811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45953.009655439811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45953.009655439811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45953.009655439811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45953.009655439811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45953.009655439811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45953.009655439811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45953.009655439811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45953.009655439811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45953.009655439811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45953.009655439811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45953.009655439811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45953.009655439811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45953.009655439811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45953.009655439811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45953.009655439811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45953.009655439811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45953.009655439811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45953.009655439811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45953.009655439811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45953.009655439811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45953.009655439811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45953.009655439811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ref="G414:G477" ca="1" si="7">IFERROR(NOW()-F414,"-")</f>
        <v>45953.009655439811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45953.009655439811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45953.009655439811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45953.009655439811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45953.009655439811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45953.009655439811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45953.009655439811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45953.009655439811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45953.009655439811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45953.009655439811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45953.009655439811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45953.009655439811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45953.009655439811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45953.009655439811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45953.009655439811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45953.009655439811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45953.009655439811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45953.009655439811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45953.009655439811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45953.009655439811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45953.009655439811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45953.009655439811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45953.009655439811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45953.009655439811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45953.009655439811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45953.009655439811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45953.009655439811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45953.009655439811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45953.009655439811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45953.009655439811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45953.009655439811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45953.009655439811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45953.009655439811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45953.009655439811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45953.009655439811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45953.009655439811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45953.009655439811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45953.009655439811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45953.009655439811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45953.009655439811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45953.009655439811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45953.009655439811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45953.009655439811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45953.009655439811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45953.009655439811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45953.009655439811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45953.009655439811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45953.009655439811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45953.009655439811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45953.009655439811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45953.009655439811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45953.009655439811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45953.009655439811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45953.009655439811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45953.009655439811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45953.009655439811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45953.009655439811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45953.009655439811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45953.009655439811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45953.009655439811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45953.009655439811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45953.009655439811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45953.009655439811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45953.009655439811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ref="G478:G541" ca="1" si="8">IFERROR(NOW()-F478,"-")</f>
        <v>45953.009655439811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45953.009655439811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45953.009655439811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45953.009655439811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45953.009655439811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45953.009655439811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45953.009655439811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45953.009655439811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45953.009655439811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45953.009655439811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45953.009655439811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45953.009655439811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45953.009655439811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45953.009655439811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45953.009655439811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45953.009655439811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45953.009655439811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45953.009655439811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45953.009655439811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45953.009655439811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45953.009655439811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45953.009655439811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45953.009655439811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45953.009655439811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45953.009655439811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45953.009655439811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45953.009655439811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45953.009655439811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45953.009655439811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45953.009655439811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45953.009655439811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45953.009655439811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45953.009655439811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45953.009655439811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45953.009655439811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45953.009655439811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45953.009655439811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45953.009655439811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45953.009655439811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45953.009655439811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45953.009655439811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45953.009655439811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45953.009655439811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45953.009655439811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45953.009655439811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45953.009655439811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45953.009655439811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45953.009655439811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45953.009655439811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45953.009655439811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45953.009655439811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45953.009655439811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45953.009655439811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45953.009655439811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45953.009655439811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45953.009655439811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45953.009655439811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45953.009655439811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45953.009655439811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45953.009655439811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45953.009655439811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45953.009655439811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45953.009655439811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45953.009655439811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ref="G542:G605" ca="1" si="9">IFERROR(NOW()-F542,"-")</f>
        <v>45953.009655439811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45953.009655439811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45953.009655439811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45953.009655439811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45953.009655439811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45953.009655439811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45953.009655439811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45953.009655439811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45953.009655439811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45953.009655439811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45953.009655439811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45953.009655439811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45953.009655439811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45953.009655439811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45953.009655439811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45953.009655439811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45953.009655439811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45953.009655439811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45953.009655439811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45953.009655439811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45953.009655439811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45953.009655439811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45953.009655439811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45953.009655439811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45953.009655439811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45953.009655439811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45953.009655439811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45953.009655439811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45953.009655439811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45953.009655439811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45953.009655439811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45953.009655439811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45953.009655439811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45953.009655439811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45953.009655439811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45953.009655439811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45953.009655439811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45953.009655439811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45953.009655439811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45953.009655439811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45953.009655439811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45953.009655439811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45953.009655439811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45953.009655439811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45953.009655439811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45953.009655439811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45953.009655439811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45953.009655439811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45953.009655439811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45953.009655439811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45953.009655439811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45953.009655439811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45953.009655439811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45953.009655439811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45953.009655439811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45953.009655439811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45953.009655439811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45953.009655439811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45953.009655439811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45953.009655439811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45953.009655439811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45953.009655439811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45953.009655439811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45953.009655439811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ref="G606:G669" ca="1" si="10">IFERROR(NOW()-F606,"-")</f>
        <v>45953.009655439811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45953.009655439811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45953.009655439811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45953.009655439811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45953.009655439811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45953.009655439811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45953.009655439811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45953.009655439811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45953.009655439811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45953.009655439811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45953.009655439811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45953.009655439811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45953.009655439811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45953.009655439811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45953.009655439811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45953.009655439811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45953.009655439811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45953.009655439811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45953.009655439811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45953.009655439811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45953.009655439811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45953.009655439811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45953.009655439811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45953.009655439811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45953.009655439811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45953.009655439811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45953.009655439811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45953.009655439811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45953.009655439811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45953.009655439811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45953.009655439811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45953.009655439811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45953.009655439811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45953.009655439811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45953.009655439811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45953.009655439811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45953.009655439811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45953.009655439811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45953.009655439811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45953.009655439811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45953.009655439811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45953.009655439811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45953.009655439811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45953.009655439811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45953.009655439811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45953.009655439811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45953.009655439811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45953.009655439811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45953.009655439811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45953.009655439811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45953.009655439811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45953.009655439811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45953.009655439811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45953.009655439811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45953.009655439811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45953.009655439811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45953.009655439811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45953.009655439811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45953.009655439811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45953.009655439811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45953.009655439811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45953.009655439811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45953.009655439811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45953.009655439811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ref="G670:G733" ca="1" si="11">IFERROR(NOW()-F670,"-")</f>
        <v>45953.009655439811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45953.009655439811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45953.009655439811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45953.009655439811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45953.009655439811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45953.009655439811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45953.009655439811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45953.009655439811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45953.009655439811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45953.009655439811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45953.009655439811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45953.009655439811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45953.009655439811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45953.009655439811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45953.009655439811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45953.009655439811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45953.009655439811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45953.009655439811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45953.009655439811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45953.009655439811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45953.009655439811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45953.009655439811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45953.009655439811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45953.009655439811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45953.009655439811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45953.009655439811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45953.009655439811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45953.009655439811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45953.009655439811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45953.009655439811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45953.009655439811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45953.009655439811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45953.009655439811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45953.009655439811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45953.009655439811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45953.009655439811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45953.009655439811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45953.009655439811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45953.009655439811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45953.009655439811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45953.009655439811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45953.009655439811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45953.009655439811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45953.009655439811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45953.009655439811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45953.009655439811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45953.009655439811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45953.009655439811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45953.009655439811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45953.009655439811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45953.009655439811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45953.009655439811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45953.009655439811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45953.009655439811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45953.009655439811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45953.009655439811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45953.009655439811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45953.009655439811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45953.009655439811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45953.009655439811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45953.009655439811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45953.009655439811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45953.009655439811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45953.009655439811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ref="G734:G797" ca="1" si="12">IFERROR(NOW()-F734,"-")</f>
        <v>45953.009655439811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45953.009655439811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45953.009655439811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45953.009655439811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45953.009655439811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45953.009655439811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45953.009655439811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45953.009655439811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45953.009655439811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45953.009655439811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45953.009655439811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45953.009655439811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45953.009655439811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45953.009655439811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45953.009655439811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45953.009655439811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45953.009655439811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45953.009655439811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45953.009655439811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45953.009655439811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45953.009655439811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45953.009655439811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45953.009655439811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45953.009655439811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45953.009655439811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45953.009655439811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45953.009655439811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45953.009655439811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45953.009655439811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45953.009655439811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45953.009655439811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45953.009655439811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45953.009655439811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45953.009655439811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45953.009655439811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45953.009655439811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45953.009655439811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45953.009655439811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45953.009655439811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45953.009655439811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45953.009655439811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45953.009655439811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45953.009655439811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45953.009655439811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45953.009655439811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45953.009655439811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45953.009655439811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45953.009655439811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45953.009655439811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45953.009655439811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45953.009655439811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45953.009655439811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45953.009655439811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45953.009655439811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45953.009655439811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45953.009655439811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45953.009655439811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45953.009655439811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45953.009655439811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45953.009655439811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45953.009655439811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45953.009655439811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45953.009655439811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45953.009655439811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ref="G798:G861" ca="1" si="13">IFERROR(NOW()-F798,"-")</f>
        <v>45953.009655439811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45953.009655439811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45953.009655439811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45953.009655439811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45953.009655439811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45953.009655439811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45953.009655439811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45953.009655439811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45953.009655439811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45953.009655439811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45953.009655439811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45953.009655439811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45953.009655439811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45953.009655439811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45953.009655439811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45953.009655439811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45953.009655439811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45953.009655439811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45953.009655439811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45953.009655439811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45953.009655439811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45953.009655439811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45953.009655439811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45953.009655439811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45953.009655439811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45953.009655439811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45953.009655439811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45953.009655439811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45953.009655439811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45953.009655439811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45953.009655439811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45953.009655439811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45953.009655439811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45953.009655439811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45953.009655439811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45953.009655439811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45953.009655439811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45953.009655439811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45953.009655439811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45953.009655439811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45953.009655439811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45953.009655439811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45953.009655439811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45953.009655439811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45953.009655439811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45953.009655439811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45953.009655439811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45953.009655439811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45953.009655439811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45953.009655439811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45953.009655439811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45953.009655439811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45953.009655439811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45953.009655439811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45953.009655439811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45953.009655439811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45953.009655439811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45953.009655439811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45953.009655439811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45953.009655439811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45953.009655439811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45953.009655439811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45953.009655439811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45953.009655439811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ref="G862:G925" ca="1" si="14">IFERROR(NOW()-F862,"-")</f>
        <v>45953.009655439811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45953.009655439811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45953.009655439811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45953.009655439811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45953.009655439811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45953.009655439811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45953.009655439811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45953.009655439811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45953.009655439811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45953.009655439811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45953.009655439811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45953.009655439811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45953.009655439811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45953.009655439811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45953.009655439811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45953.009655439811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45953.009655439811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45953.009655439811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45953.009655439811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45953.009655439811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45953.009655439811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45953.009655439811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45953.009655439811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45953.009655439811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45953.009655439811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45953.009655439811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45953.009655439811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45953.009655439811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45953.009655439811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45953.009655439811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45953.009655439811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45953.009655439811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45953.009655439811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45953.009655439811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45953.009655439811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45953.009655439811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45953.009655439811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45953.009655439811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45953.009655439811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45953.009655439811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45953.009655439811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45953.009655439811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45953.009655439811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45953.009655439811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45953.009655439811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45953.009655439811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45953.009655439811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45953.009655439811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45953.009655439811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45953.009655439811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45953.009655439811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45953.009655439811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45953.009655439811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45953.009655439811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45953.009655439811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45953.009655439811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45953.009655439811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45953.009655439811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45953.009655439811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45953.009655439811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45953.009655439811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45953.009655439811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45953.009655439811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45953.009655439811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ref="G926:G989" ca="1" si="15">IFERROR(NOW()-F926,"-")</f>
        <v>45953.009655439811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45953.009655439811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45953.009655439811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45953.009655439811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45953.009655439811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45953.009655439811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45953.009655439811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45953.009655439811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45953.009655439811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45953.009655439811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45953.009655439811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45953.009655439811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45953.009655439811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45953.009655439811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45953.009655439811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45953.009655439811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45953.009655439811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45953.009655439811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45953.009655439811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45953.009655439811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45953.009655439811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45953.009655439811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45953.009655439811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45953.009655439811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45953.009655439811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45953.009655439811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45953.009655439811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45953.009655439811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45953.009655439811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45953.009655439811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45953.009655439811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45953.009655439811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45953.009655439811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45953.009655439811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45953.009655439811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45953.009655439811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45953.009655439811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45953.009655439811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45953.009655439811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45953.009655439811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45953.009655439811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45953.009655439811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45953.009655439811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45953.009655439811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45953.009655439811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45953.009655439811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45953.009655439811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45953.009655439811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45953.009655439811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45953.009655439811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45953.009655439811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45953.009655439811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45953.009655439811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45953.009655439811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45953.009655439811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45953.009655439811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45953.009655439811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45953.009655439811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45953.009655439811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45953.009655439811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45953.009655439811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45953.009655439811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45953.009655439811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45953.009655439811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ref="G990:G1053" ca="1" si="16">IFERROR(NOW()-F990,"-")</f>
        <v>45953.009655439811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45953.009655439811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45953.009655439811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45953.009655439811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45953.009655439811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45953.009655439811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45953.009655439811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45953.009655439811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45953.009655439811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45953.009655439811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45953.009655439811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45953.009655439811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45953.009655439811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45953.009655439811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45953.009655439811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45953.009655439811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45953.009655439811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45953.009655439811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45953.009655439811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45953.009655439811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45953.009655439811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45953.009655439811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45953.009655439811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45953.009655439811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45953.009655439811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45953.009655439811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45953.009655439811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45953.009655439811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45953.009655439811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45953.009655439811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45953.009655439811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45953.009655439811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45953.009655439811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45953.009655439811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45953.009655439811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45953.009655439811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45953.009655439811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45953.009655439811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45953.009655439811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45953.009655439811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45953.009655439811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45953.009655439811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45953.009655439811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45953.009655439811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45953.009655439811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45953.009655439811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45953.009655439811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45953.009655439811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45953.009655439811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45953.009655439811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45953.009655439811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45953.009655439811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45953.009655439811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45953.009655439811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45953.009655439811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45953.009655439811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45953.009655439811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45953.009655439811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45953.009655439811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45953.009655439811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45953.009655439811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45953.009655439811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45953.009655439811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45953.009655439811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ref="G1054:G1117" ca="1" si="17">IFERROR(NOW()-F1054,"-")</f>
        <v>45953.009655439811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45953.009655439811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45953.009655439811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45953.009655439811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45953.009655439811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45953.009655439811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45953.009655439811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45953.009655439811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45953.009655439811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45953.009655439811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45953.009655439811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45953.009655439811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45953.009655439811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45953.009655439811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45953.009655439811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45953.009655439811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45953.009655439811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45953.009655439811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45953.009655439811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45953.009655439811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45953.009655439811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45953.009655439811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45953.009655439811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45953.009655439811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45953.009655439811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45953.009655439811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45953.009655439811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45953.009655439811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45953.009655439811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45953.009655439811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45953.009655439811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45953.009655439811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45953.009655439811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45953.009655439811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45953.009655439811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45953.009655439811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45953.009655439811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45953.009655439811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45953.009655439811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45953.009655439811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45953.009655439811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45953.009655439811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45953.009655439811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45953.009655439811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45953.009655439811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45953.009655439811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45953.009655439811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45953.009655439811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45953.009655439811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45953.009655439811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45953.009655439811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45953.009655439811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45953.009655439811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45953.009655439811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45953.009655439811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45953.009655439811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45953.009655439811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45953.009655439811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45953.009655439811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45953.009655439811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45953.009655439811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45953.009655439811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45953.009655439811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45953.009655439811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ref="G1118:G1132" ca="1" si="18">IFERROR(NOW()-F1118,"-")</f>
        <v>45953.009655439811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45953.009655439811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45953.009655439811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45953.009655439811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45953.009655439811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45953.009655439811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45953.009655439811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45953.009655439811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45953.009655439811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45953.009655439811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45953.009655439811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45953.009655439811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45953.009655439811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45953.009655439811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45953.009655439811</v>
      </c>
      <c r="H1132" s="22"/>
      <c r="I1132" s="19" t="str">
        <f>IFERROR(VLOOKUP(D1132,DB!A:F,6,0),"")</f>
        <v/>
      </c>
      <c r="J1132" s="18" t="str">
        <f>IFERROR(VLOOKUP(D1132,DB!A:G,7,0),"")</f>
        <v/>
      </c>
      <c r="K1132" s="47"/>
      <c r="L1132" s="23" t="str">
        <f>IFERROR(VLOOKUP(D1132,DB!A:I,9,0),"")</f>
        <v/>
      </c>
    </row>
  </sheetData>
  <dataValidations count="2">
    <dataValidation allowBlank="1" showInputMessage="1" showErrorMessage="1" sqref="E1" xr:uid="{5914219A-CB83-432D-936A-CC0CB6F3982A}"/>
    <dataValidation type="list" allowBlank="1" showInputMessage="1" showErrorMessage="1" sqref="E2:E11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1"/>
  <sheetViews>
    <sheetView workbookViewId="0">
      <selection activeCell="D8" sqref="D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39086</v>
      </c>
      <c r="B2" s="98" t="str">
        <f>IFERROR(VLOOKUP(D2,DB!A:K,11,0),"")</f>
        <v>R4</v>
      </c>
      <c r="C2" s="99">
        <v>1</v>
      </c>
      <c r="D2" s="95" t="s">
        <v>35115</v>
      </c>
      <c r="E2" s="100" t="s">
        <v>38998</v>
      </c>
      <c r="F2" s="101">
        <v>45703.480717592596</v>
      </c>
      <c r="G2" s="102">
        <f ca="1">IFERROR(NOW()-F2,"")</f>
        <v>249.52893784721527</v>
      </c>
      <c r="H2" s="101">
        <v>45703.474768518521</v>
      </c>
      <c r="I2" s="98" t="str">
        <f>IFERROR(VLOOKUP(D2,DB!A:F,6,0),"")</f>
        <v>SCECO</v>
      </c>
      <c r="J2" s="98" t="str">
        <f>IFERROR(VLOOKUP(D2,DB!A:G,7,0),"")</f>
        <v>Dead</v>
      </c>
      <c r="K2" s="103" t="s">
        <v>39087</v>
      </c>
      <c r="L2" s="95" t="str">
        <f>IFERROR(VLOOKUP(D2,DB!A:I,9,0),"")</f>
        <v>Latis</v>
      </c>
    </row>
    <row r="3" spans="1:16" ht="15" customHeight="1">
      <c r="A3" s="121"/>
      <c r="B3" s="121" t="str">
        <f>IFERROR(VLOOKUP(D3,DB!A:K,11,0),"")</f>
        <v/>
      </c>
      <c r="C3" s="122"/>
      <c r="D3" s="123"/>
      <c r="E3" s="100"/>
      <c r="F3" s="125"/>
      <c r="G3" s="126">
        <f ca="1">IFERROR(NOW()-F3,"")</f>
        <v>45953.009655439811</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45953.009655439811</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45953.009655439811</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45953.009655439811</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45953.009655439811</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45953.009655439811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45953.009655439811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45953.009655439811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45953.009655439811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45953.009655439811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45953.009655439811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45953.009655439811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45953.009655439811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45953.009655439811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45953.009655439811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45953.009655439811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45953.009655439811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45953.009655439811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45953.009655439811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45953.009655439811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45953.009655439811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45953.009655439811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45953.009655439811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45953.009655439811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45953.009655439811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45953.009655439811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45953.009655439811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45953.009655439811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45953.009655439811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45953.009655439811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45953.009655439811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45953.009655439811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45953.009655439811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45953.009655439811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45953.009655439811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45953.009655439811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45953.009655439811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45953.009655439811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45953.009655439811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45953.009655439811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45953.009655439811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45953.009655439811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45953.009655439811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45953.009655439811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45953.009655439811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45953.009655439811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45953.009655439811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45953.009655439811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45953.009655439811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45953.009655439811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45953.009655439811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45953.009655439811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45953.009655439811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45953.009655439811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45953.009655439811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45953.009655439811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45953.009655439811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45953.009655439811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45953.009655439811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45953.009655439811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45953.009655439811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45953.009655439811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45953.009655439811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45953.009655439811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45953.009655439811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45953.009655439811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45953.009655439811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45953.009655439811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45953.009655439811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45953.009655439811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45953.009655439811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45953.009655439811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45953.009655439811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45953.009655439811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45953.009655439811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45953.009655439811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45953.009655439811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45953.009655439811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45953.009655439811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45953.009655439811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45953.009655439811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45953.009655439811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45953.009655439811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45953.009655439811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45953.009655439811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45953.009655439811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45953.009655439811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45953.009655439811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45953.009655439811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45953.009655439811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45953.009655439811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45953.009655439811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45953.009655439811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45953.009655439811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45953.009655439811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45953.009655439811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45953.009655439811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45953.009655439811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45953.009655439811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45953.009655439811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45953.009655439811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45953.009655439811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45953.009655439811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45953.009655439811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45953.009655439811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45953.009655439811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45953.009655439811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45953.009655439811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45953.009655439811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45953.009655439811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45953.009655439811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45953.009655439811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45953.009655439811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45953.009655439811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45953.009655439811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45953.009655439811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45953.009655439811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45953.009655439811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45953.009655439811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45953.009655439811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45953.009655439811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45953.009655439811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45953.009655439811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45953.009655439811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45953.009655439811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45953.009655439811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45953.009655439811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45953.009655439811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45953.009655439811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45953.009655439811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45953.009655439811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45953.009655439811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45953.009655439811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45953.009655439811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45953.009655439811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45953.009655439811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45953.009655439811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45953.009655439811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45953.009655439811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45953.009655439811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45953.009655439811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45953.009655439811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45953.009655439811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45953.009655439811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45953.009655439811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45953.009655439811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45953.009655439811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45953.009655439811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45953.009655439811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45953.009655439811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45953.009655439811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45953.009655439811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45953.009655439811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45953.009655439811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45953.009655439811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45953.009655439811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45953.009655439811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45953.009655439811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45953.009655439811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45953.009655439811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45953.009655439811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45953.009655439811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45953.009655439811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45953.009655439811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45953.009655439811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45953.009655439811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45953.009655439811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45953.009655439811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45953.009655439811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45953.009655439811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45953.009655439811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45953.009655439811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45953.009655439811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45953.009655439811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45953.009655439811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45953.009655439811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45953.009655439811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45953.009655439811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45953.009655439811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45953.009655439811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45953.009655439811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45953.009655439811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45953.009655439811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45953.009655439811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45953.009655439811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45953.009655439811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45953.009655439811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45953.009655439811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45953.009655439811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45953.009655439811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45953.009655439811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45953.009655439811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45953.009655439811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45953.009655439811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45953.009655439811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45953.009655439811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45953.009655439811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45953.009655439811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45953.009655439811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45953.009655439811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45953.009655439811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45953.009655439811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45953.009655439811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45953.009655439811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45953.009655439811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45953.009655439811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45953.009655439811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45953.009655439811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45953.009655439811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45953.009655439811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45953.009655439811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45953.009655439811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45953.009655439811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45953.009655439811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45953.009655439811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45953.009655439811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45953.009655439811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45953.009655439811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45953.009655439811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45953.009655439811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45953.009655439811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45953.009655439811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45953.009655439811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45953.009655439811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45953.009655439811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45953.009655439811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45953.009655439811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45953.009655439811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45953.009655439811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45953.009655439811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45953.009655439811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45953.009655439811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45953.009655439811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45953.009655439811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45953.009655439811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45953.009655439811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45953.009655439811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45953.009655439811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45953.009655439811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45953.009655439811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45953.009655439811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45953.009655439811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45953.009655439811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45953.009655439811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45953.009655439811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45953.009655439811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45953.009655439811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45953.009655439811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45953.009655439811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45953.009655439811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45953.009655439811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45953.009655439811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45953.009655439811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45953.009655439811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45953.009655439811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45953.009655439811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45953.009655439811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45953.009655439811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45953.009655439811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45953.009655439811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45953.009655439811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45953.009655439811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45953.009655439811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45953.009655439811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45953.009655439811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45953.009655439811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45953.009655439811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45953.009655439811</v>
      </c>
      <c r="H270" s="125"/>
      <c r="I270" s="121" t="str">
        <f>IFERROR(VLOOKUP(D270,DB!A:F,6,0),"")</f>
        <v/>
      </c>
      <c r="J270" s="121" t="str">
        <f>IFERROR(VLOOKUP(D270,DB!A:G,7,0),"")</f>
        <v/>
      </c>
      <c r="K270" s="127"/>
      <c r="L270" s="123" t="str">
        <f>IFERROR(VLOOKUP(D270,DB!A:I,9,0),"")</f>
        <v/>
      </c>
    </row>
    <row r="271" spans="1:12" ht="15" customHeight="1">
      <c r="A271" s="128"/>
      <c r="B271" s="128" t="str">
        <f>IFERROR(VLOOKUP(D271,DB!A:K,11,0),"")</f>
        <v/>
      </c>
      <c r="C271" s="129"/>
      <c r="D271" s="130"/>
      <c r="E271" s="131"/>
      <c r="F271" s="132"/>
      <c r="G271" s="133">
        <f ca="1">IFERROR(NOW()-F271,"")</f>
        <v>45953.009655439811</v>
      </c>
      <c r="H271" s="132"/>
      <c r="I271" s="128" t="str">
        <f>IFERROR(VLOOKUP(D271,DB!A:F,6,0),"")</f>
        <v/>
      </c>
      <c r="J271" s="128" t="str">
        <f>IFERROR(VLOOKUP(D271,DB!A:G,7,0),"")</f>
        <v/>
      </c>
      <c r="K271" s="134"/>
      <c r="L271" s="130" t="str">
        <f>IFERROR(VLOOKUP(D271,DB!A:I,9,0),"")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7"/>
  <sheetViews>
    <sheetView workbookViewId="0">
      <selection activeCell="D6" sqref="D6"/>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39088</v>
      </c>
      <c r="B2" s="37" t="str">
        <f>IFERROR(VLOOKUP(D2,DB!A:K,11,0),"")</f>
        <v>R5</v>
      </c>
      <c r="C2" s="37">
        <v>3</v>
      </c>
      <c r="D2" s="120" t="s">
        <v>36034</v>
      </c>
      <c r="E2" s="37" t="s">
        <v>38998</v>
      </c>
      <c r="F2" s="38">
        <v>45891.832060185188</v>
      </c>
      <c r="G2" s="146">
        <f ca="1">IFERROR(NOW()-F2,"")</f>
        <v>61.177595254623157</v>
      </c>
      <c r="H2" s="38">
        <v>45891.790393518517</v>
      </c>
      <c r="I2" s="37" t="str">
        <f>IFERROR(VLOOKUP(D2,DB!A:F,6,0),"")</f>
        <v>Generator-SG</v>
      </c>
      <c r="J2" s="37" t="str">
        <f>IFERROR(VLOOKUP(D2,DB!A:G,7,0),"")</f>
        <v>Vandalized</v>
      </c>
      <c r="K2" s="37" t="s">
        <v>39089</v>
      </c>
      <c r="L2" s="37" t="str">
        <f>IFERROR(VLOOKUP(D2,DB!A:I,9,0),"")</f>
        <v>Latis</v>
      </c>
      <c r="M2" s="119"/>
    </row>
    <row r="3" spans="1:13" ht="30.75">
      <c r="A3" s="37" t="s">
        <v>39090</v>
      </c>
      <c r="B3" s="37" t="str">
        <f>IFERROR(VLOOKUP(D3,DB!A:K,11,0),"")</f>
        <v>R5</v>
      </c>
      <c r="C3" s="37">
        <v>1</v>
      </c>
      <c r="D3" s="37" t="s">
        <v>31329</v>
      </c>
      <c r="E3" s="37" t="s">
        <v>39079</v>
      </c>
      <c r="F3" s="38">
        <v>45926.188877314817</v>
      </c>
      <c r="G3" s="146">
        <f t="shared" ref="G3" ca="1" si="0">IFERROR(NOW()-F3,"")</f>
        <v>26.820778124994831</v>
      </c>
      <c r="H3" s="38">
        <v>45926.158159722225</v>
      </c>
      <c r="I3" s="37" t="str">
        <f>IFERROR(VLOOKUP(D3,DB!A:F,6,0),"")</f>
        <v>SCECO</v>
      </c>
      <c r="J3" s="37" t="str">
        <f>IFERROR(VLOOKUP(D3,DB!A:G,7,0),"")</f>
        <v>Good</v>
      </c>
      <c r="K3" s="37" t="s">
        <v>39091</v>
      </c>
      <c r="L3" s="37" t="str">
        <f>IFERROR(VLOOKUP(D3,DB!A:I,9,0),"")</f>
        <v>Latis</v>
      </c>
      <c r="M3" s="119"/>
    </row>
    <row r="4" spans="1:13" ht="30.75">
      <c r="A4" s="37" t="s">
        <v>39092</v>
      </c>
      <c r="B4" s="37" t="str">
        <f>IFERROR(VLOOKUP(D4,DB!A:K,11,0),"")</f>
        <v>R5</v>
      </c>
      <c r="C4" s="37">
        <v>2</v>
      </c>
      <c r="D4" s="37" t="s">
        <v>31193</v>
      </c>
      <c r="E4" s="37" t="s">
        <v>38998</v>
      </c>
      <c r="F4" s="38">
        <v>45944.771574074075</v>
      </c>
      <c r="G4" s="39">
        <f t="shared" ref="G4" ca="1" si="1">IFERROR(NOW()-F4,"")</f>
        <v>8.2380813657364342</v>
      </c>
      <c r="H4" s="38">
        <v>45944.676192129627</v>
      </c>
      <c r="I4" s="37" t="str">
        <f>IFERROR(VLOOKUP(D4,DB!A:F,6,0),"")</f>
        <v>SCECO</v>
      </c>
      <c r="J4" s="37" t="str">
        <f>IFERROR(VLOOKUP(D4,DB!A:G,7,0),"")</f>
        <v>Dead</v>
      </c>
      <c r="K4" s="37" t="s">
        <v>39093</v>
      </c>
      <c r="L4" s="37" t="str">
        <f>IFERROR(VLOOKUP(D4,DB!A:I,9,0),"")</f>
        <v>Latis</v>
      </c>
    </row>
    <row r="5" spans="1:13" ht="48" customHeight="1">
      <c r="A5" s="154" t="s">
        <v>39094</v>
      </c>
      <c r="B5" s="154" t="str">
        <f>IFERROR(VLOOKUP(D5,DB!A:K,11,0),"")</f>
        <v>R5</v>
      </c>
      <c r="C5" s="154">
        <v>1</v>
      </c>
      <c r="D5" s="154" t="s">
        <v>34781</v>
      </c>
      <c r="E5" s="154" t="s">
        <v>39079</v>
      </c>
      <c r="F5" s="155">
        <v>45948.661111111112</v>
      </c>
      <c r="G5" s="156">
        <f ca="1">IFERROR(NOW()-F5,"")</f>
        <v>4.348544328699063</v>
      </c>
      <c r="H5" s="155">
        <v>45948.661111111112</v>
      </c>
      <c r="I5" s="154" t="str">
        <f>IFERROR(VLOOKUP(D5,DB!A:F,6,0),"")</f>
        <v>SCECO</v>
      </c>
      <c r="J5" s="154" t="str">
        <f>IFERROR(VLOOKUP(D5,DB!A:G,7,0),"")</f>
        <v>Dead</v>
      </c>
      <c r="K5" s="154" t="s">
        <v>39095</v>
      </c>
      <c r="L5" s="154" t="str">
        <f>IFERROR(VLOOKUP(D5,DB!A:I,9,0),"")</f>
        <v>Latis</v>
      </c>
    </row>
    <row r="6" spans="1:13" ht="15">
      <c r="A6" s="161"/>
      <c r="B6" s="161" t="str">
        <f>IFERROR(VLOOKUP(D6,DB!A:K,11,0),"")</f>
        <v/>
      </c>
      <c r="C6" s="161"/>
      <c r="D6" s="161"/>
      <c r="E6" s="161"/>
      <c r="F6" s="162"/>
      <c r="G6" s="163">
        <f ca="1">IFERROR(NOW()-F6,"")</f>
        <v>45953.009655439811</v>
      </c>
      <c r="H6" s="162"/>
      <c r="I6" s="161" t="str">
        <f>IFERROR(VLOOKUP(D6,DB!A:F,6,0),"")</f>
        <v/>
      </c>
      <c r="J6" s="161" t="str">
        <f>IFERROR(VLOOKUP(D6,DB!A:G,7,0),"")</f>
        <v/>
      </c>
      <c r="K6" s="161"/>
      <c r="L6" s="161" t="str">
        <f>IFERROR(VLOOKUP(D6,DB!A:I,9,0),"")</f>
        <v/>
      </c>
    </row>
    <row r="7" spans="1:13" ht="15">
      <c r="A7" s="161"/>
      <c r="B7" s="161" t="str">
        <f>IFERROR(VLOOKUP(D7,DB!A:K,11,0),"")</f>
        <v/>
      </c>
      <c r="C7" s="161"/>
      <c r="D7" s="161"/>
      <c r="E7" s="161"/>
      <c r="F7" s="162"/>
      <c r="G7" s="163">
        <f ca="1">IFERROR(NOW()-F7,"")</f>
        <v>45953.009655439811</v>
      </c>
      <c r="H7" s="162"/>
      <c r="I7" s="161" t="str">
        <f>IFERROR(VLOOKUP(D7,DB!A:F,6,0),"")</f>
        <v/>
      </c>
      <c r="J7" s="161" t="str">
        <f>IFERROR(VLOOKUP(D7,DB!A:G,7,0),"")</f>
        <v/>
      </c>
      <c r="K7" s="161"/>
      <c r="L7" s="161" t="str">
        <f>IFERROR(VLOOKUP(D7,DB!A:I,9,0),"")</f>
        <v/>
      </c>
    </row>
    <row r="8" spans="1:13" ht="15">
      <c r="A8" s="161"/>
      <c r="B8" s="161" t="str">
        <f>IFERROR(VLOOKUP(D8,DB!A:K,11,0),"")</f>
        <v/>
      </c>
      <c r="C8" s="161"/>
      <c r="D8" s="157"/>
      <c r="E8" s="161"/>
      <c r="F8" s="162"/>
      <c r="G8" s="163">
        <f ca="1">IFERROR(NOW()-F8,"")</f>
        <v>45953.009655439811</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45953.009655439811</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45953.009655439811</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45953.009655439811</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45953.009655439811</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45953.009655439811</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45953.009655439811</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45953.009655439811</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45953.009655439811</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45953.009655439811</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45953.009655439811</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45953.009655439811</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45953.009655439811</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45953.009655439811</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45953.009655439811</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45953.009655439811</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45953.009655439811</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45953.009655439811</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45953.009655439811</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45953.009655439811</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45953.009655439811</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45953.009655439811</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45953.009655439811</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45953.009655439811</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45953.009655439811</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45953.009655439811</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45953.009655439811</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45953.009655439811</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45953.009655439811</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45953.009655439811</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45953.009655439811</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45953.009655439811</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45953.009655439811</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45953.009655439811</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45953.009655439811</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45953.009655439811</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45953.009655439811</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45953.009655439811</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45953.009655439811</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45953.009655439811</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45953.009655439811</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45953.009655439811</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45953.009655439811</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45953.009655439811</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45953.009655439811</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45953.009655439811</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45953.009655439811</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45953.009655439811</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45953.009655439811</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45953.009655439811</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45953.009655439811</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45953.009655439811</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45953.009655439811</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45953.009655439811</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45953.009655439811</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45953.009655439811</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45953.009655439811</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45953.009655439811</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45953.009655439811</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45953.009655439811</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45953.009655439811</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45953.009655439811</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45953.009655439811</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45953.009655439811</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45953.009655439811</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45953.009655439811</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45953.009655439811</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45953.009655439811</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45953.009655439811</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45953.009655439811</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45953.009655439811</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45953.009655439811</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45953.009655439811</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45953.009655439811</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45953.009655439811</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45953.009655439811</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45953.009655439811</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45953.009655439811</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45953.009655439811</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45953.009655439811</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45953.009655439811</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45953.009655439811</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45953.009655439811</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45953.009655439811</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45953.009655439811</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45953.009655439811</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45953.009655439811</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45953.009655439811</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45953.009655439811</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45953.009655439811</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45953.009655439811</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45953.009655439811</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45953.009655439811</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45953.009655439811</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45953.009655439811</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45953.009655439811</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45953.009655439811</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45953.009655439811</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45953.009655439811</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45953.009655439811</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45953.009655439811</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45953.009655439811</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45953.009655439811</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45953.009655439811</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45953.009655439811</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45953.009655439811</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45953.009655439811</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45953.009655439811</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45953.009655439811</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45953.009655439811</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45953.009655439811</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45953.009655439811</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45953.009655439811</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45953.009655439811</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45953.009655439811</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45953.009655439811</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45953.009655439811</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45953.009655439811</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45953.009655439811</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45953.009655439811</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45953.009655439811</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45953.009655439811</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45953.009655439811</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45953.009655439811</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45953.009655439811</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45953.009655439811</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45953.009655439811</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45953.009655439811</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45953.009655439811</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45953.009655439811</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45953.009655439811</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45953.009655439811</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45953.009655439811</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45953.009655439811</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45953.009655439811</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45953.009655439811</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45953.009655439811</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45953.009655439811</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45953.009655439811</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45953.009655439811</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45953.009655439811</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45953.009655439811</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45953.009655439811</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45953.009655439811</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45953.009655439811</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45953.009655439811</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45953.009655439811</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45953.009655439811</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45953.009655439811</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45953.009655439811</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45953.009655439811</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45953.009655439811</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45953.009655439811</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45953.009655439811</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45953.009655439811</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45953.009655439811</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45953.009655439811</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45953.009655439811</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45953.009655439811</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45953.009655439811</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45953.009655439811</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45953.009655439811</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45953.009655439811</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45953.009655439811</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45953.009655439811</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45953.009655439811</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45953.009655439811</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45953.009655439811</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45953.009655439811</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45953.009655439811</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45953.009655439811</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45953.009655439811</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45953.009655439811</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45953.009655439811</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45953.009655439811</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45953.009655439811</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45953.009655439811</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45953.009655439811</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45953.009655439811</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45953.009655439811</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45953.009655439811</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45953.009655439811</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45953.009655439811</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45953.009655439811</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45953.009655439811</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45953.009655439811</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45953.009655439811</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45953.009655439811</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45953.009655439811</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45953.009655439811</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45953.009655439811</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45953.009655439811</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45953.009655439811</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45953.009655439811</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45953.009655439811</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45953.009655439811</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45953.009655439811</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45953.009655439811</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45953.009655439811</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45953.009655439811</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45953.009655439811</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45953.009655439811</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45953.009655439811</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45953.009655439811</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45953.009655439811</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45953.009655439811</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45953.009655439811</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45953.009655439811</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45953.009655439811</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45953.009655439811</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45953.009655439811</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45953.009655439811</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45953.009655439811</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45953.009655439811</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45953.009655439811</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45953.009655439811</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45953.009655439811</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45953.009655439811</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45953.009655439811</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45953.009655439811</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45953.009655439811</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45953.009655439811</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45953.009655439811</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45953.009655439811</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45953.009655439811</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45953.009655439811</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45953.009655439811</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45953.009655439811</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45953.009655439811</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45953.009655439811</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45953.009655439811</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45953.009655439811</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45953.009655439811</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45953.009655439811</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45953.009655439811</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45953.009655439811</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45953.009655439811</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45953.009655439811</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45953.009655439811</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45953.009655439811</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45953.009655439811</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45953.009655439811</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45953.009655439811</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45953.009655439811</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45953.009655439811</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45953.009655439811</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45953.009655439811</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45953.009655439811</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45953.009655439811</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45953.009655439811</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45953.009655439811</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45953.009655439811</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45953.009655439811</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45953.009655439811</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45953.009655439811</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45953.009655439811</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45953.009655439811</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45953.009655439811</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45953.009655439811</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45953.009655439811</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45953.009655439811</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45953.009655439811</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45953.009655439811</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45953.009655439811</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45953.009655439811</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45953.009655439811</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45953.009655439811</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45953.009655439811</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45953.009655439811</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45953.009655439811</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45953.009655439811</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45953.009655439811</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45953.009655439811</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45953.009655439811</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45953.009655439811</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45953.009655439811</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45953.009655439811</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45953.009655439811</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45953.009655439811</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45953.009655439811</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45953.009655439811</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45953.009655439811</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45953.009655439811</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45953.009655439811</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45953.009655439811</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45953.009655439811</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45953.009655439811</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45953.009655439811</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45953.009655439811</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45953.009655439811</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45953.009655439811</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45953.009655439811</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45953.009655439811</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45953.009655439811</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45953.009655439811</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45953.009655439811</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45953.009655439811</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45953.009655439811</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45953.009655439811</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45953.009655439811</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45953.009655439811</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45953.009655439811</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45953.009655439811</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45953.009655439811</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45953.009655439811</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45953.009655439811</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45953.009655439811</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45953.009655439811</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45953.009655439811</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45953.009655439811</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45953.009655439811</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45953.009655439811</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45953.009655439811</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45953.009655439811</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45953.009655439811</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45953.009655439811</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45953.009655439811</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45953.009655439811</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45953.009655439811</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45953.009655439811</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45953.009655439811</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45953.009655439811</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45953.009655439811</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45953.009655439811</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45953.009655439811</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45953.009655439811</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45953.009655439811</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45953.009655439811</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45953.009655439811</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45953.009655439811</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45953.009655439811</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45953.009655439811</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45953.009655439811</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45953.009655439811</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45953.009655439811</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45953.009655439811</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45953.009655439811</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45953.009655439811</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45953.009655439811</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45953.009655439811</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45953.009655439811</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45953.009655439811</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45953.009655439811</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45953.009655439811</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45953.009655439811</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45953.009655439811</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45953.009655439811</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45953.009655439811</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45953.009655439811</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45953.009655439811</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45953.009655439811</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45953.009655439811</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45953.009655439811</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45953.009655439811</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45953.009655439811</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45953.009655439811</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45953.009655439811</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45953.009655439811</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45953.009655439811</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45953.009655439811</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45953.009655439811</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45953.009655439811</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45953.009655439811</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45953.009655439811</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45953.009655439811</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45953.009655439811</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45953.009655439811</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45953.009655439811</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45953.009655439811</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45953.009655439811</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45953.009655439811</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45953.009655439811</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45953.009655439811</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45953.009655439811</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45953.009655439811</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45953.009655439811</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45953.009655439811</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45953.009655439811</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45953.009655439811</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45953.009655439811</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45953.009655439811</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45953.009655439811</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45953.009655439811</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45953.009655439811</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45953.009655439811</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45953.009655439811</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45953.009655439811</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45953.009655439811</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45953.009655439811</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45953.009655439811</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45953.009655439811</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45953.009655439811</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45953.009655439811</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45953.009655439811</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45953.009655439811</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45953.009655439811</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45953.009655439811</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45953.009655439811</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45953.009655439811</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45953.009655439811</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45953.009655439811</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45953.009655439811</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45953.009655439811</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45953.009655439811</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45953.009655439811</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45953.009655439811</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45953.009655439811</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45953.009655439811</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45953.009655439811</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45953.009655439811</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45953.009655439811</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45953.009655439811</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45953.009655439811</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45953.009655439811</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45953.009655439811</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45953.009655439811</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45953.009655439811</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45953.009655439811</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45953.009655439811</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45953.009655439811</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45953.009655439811</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45953.009655439811</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45953.009655439811</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45953.009655439811</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45953.009655439811</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45953.009655439811</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45953.009655439811</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45953.009655439811</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45953.009655439811</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45953.009655439811</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45953.009655439811</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45953.009655439811</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45953.009655439811</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45953.009655439811</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45953.009655439811</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45953.009655439811</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45953.009655439811</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45953.009655439811</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45953.009655439811</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45953.009655439811</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45953.009655439811</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45953.009655439811</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45953.009655439811</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45953.009655439811</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45953.009655439811</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45953.009655439811</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45953.009655439811</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45953.009655439811</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45953.009655439811</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45953.009655439811</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45953.009655439811</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45953.009655439811</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45953.009655439811</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45953.009655439811</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45953.009655439811</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45953.009655439811</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45953.009655439811</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45953.009655439811</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45953.009655439811</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45953.009655439811</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45953.009655439811</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45953.009655439811</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45953.009655439811</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45953.009655439811</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45953.009655439811</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45953.009655439811</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45953.009655439811</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45953.009655439811</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45953.009655439811</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45953.009655439811</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45953.009655439811</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45953.009655439811</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45953.009655439811</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45953.009655439811</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45953.009655439811</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45953.009655439811</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45953.009655439811</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45953.009655439811</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45953.009655439811</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45953.009655439811</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45953.009655439811</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45953.009655439811</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45953.009655439811</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45953.009655439811</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45953.009655439811</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45953.009655439811</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45953.009655439811</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45953.009655439811</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45953.009655439811</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45953.009655439811</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45953.009655439811</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45953.009655439811</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45953.009655439811</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45953.009655439811</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45953.009655439811</v>
      </c>
      <c r="H502" s="162"/>
      <c r="I502" s="161" t="str">
        <f>IFERROR(VLOOKUP(D502,DB!A:F,6,0),"")</f>
        <v/>
      </c>
      <c r="J502" s="161" t="str">
        <f>IFERROR(VLOOKUP(D502,DB!A:G,7,0),"")</f>
        <v/>
      </c>
      <c r="K502" s="161"/>
      <c r="L502" s="161" t="str">
        <f>IFERROR(VLOOKUP(D502,DB!A:I,9,0),"")</f>
        <v/>
      </c>
    </row>
    <row r="503" spans="1:12" ht="15"/>
    <row r="504" spans="1:12" ht="15"/>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12" ht="15"/>
    <row r="613" ht="15"/>
    <row r="615" ht="15"/>
    <row r="616" ht="15"/>
    <row r="617" ht="15"/>
    <row r="618" ht="15"/>
    <row r="620" ht="15"/>
    <row r="621" ht="15"/>
    <row r="628" ht="15"/>
    <row r="629" ht="15"/>
    <row r="630" ht="15"/>
    <row r="631" ht="15"/>
    <row r="632" ht="15"/>
    <row r="633" ht="15"/>
    <row r="636" ht="15"/>
    <row r="637" ht="15"/>
    <row r="638" ht="15"/>
    <row r="639" ht="15"/>
    <row r="640" ht="15"/>
    <row r="641" ht="15"/>
    <row r="642" ht="15"/>
    <row r="643" ht="15"/>
    <row r="644" ht="15"/>
    <row r="645" ht="15"/>
    <row r="646" ht="15"/>
    <row r="647"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41" ht="15"/>
    <row r="742" ht="15"/>
    <row r="743" ht="15"/>
    <row r="744" ht="15"/>
    <row r="745" ht="15"/>
    <row r="746" ht="15"/>
    <row r="747" ht="15"/>
    <row r="748" ht="15"/>
    <row r="749" ht="15"/>
    <row r="750"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9" ht="15"/>
    <row r="870" ht="15"/>
    <row r="1040" ht="15"/>
    <row r="1041" ht="15"/>
    <row r="1042" ht="15"/>
    <row r="1043" ht="15"/>
    <row r="1044" ht="15"/>
    <row r="1045"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8" ht="15"/>
    <row r="1109" ht="15"/>
    <row r="1115" ht="15"/>
    <row r="1116" ht="15"/>
    <row r="1118" ht="15"/>
    <row r="1119" ht="15"/>
    <row r="1120" ht="15"/>
    <row r="1121" ht="15"/>
    <row r="1122" ht="15"/>
    <row r="1123" ht="15"/>
    <row r="1124"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7" ht="15"/>
    <row r="1198" ht="15"/>
    <row r="1199" ht="15"/>
    <row r="1200" ht="15"/>
    <row r="1201" ht="15"/>
    <row r="1202" ht="15"/>
    <row r="1203" ht="15"/>
    <row r="1204" ht="15"/>
    <row r="1205" ht="15"/>
    <row r="1206" ht="15"/>
    <row r="1207" ht="15"/>
    <row r="1208" ht="15"/>
    <row r="1209" ht="15"/>
    <row r="1210" ht="15"/>
    <row r="1212" ht="15"/>
    <row r="1213" ht="15"/>
    <row r="1214" ht="15"/>
    <row r="1215" ht="15"/>
    <row r="1216" ht="15"/>
    <row r="1217" ht="15"/>
    <row r="1218" ht="15"/>
    <row r="1219" ht="15"/>
    <row r="1220" ht="15"/>
    <row r="1221" ht="15"/>
    <row r="1222" ht="15"/>
    <row r="1223" ht="15"/>
    <row r="1226" ht="15"/>
    <row r="1227" ht="15"/>
    <row r="1228" ht="15"/>
    <row r="1229" ht="15"/>
    <row r="1230" ht="15"/>
    <row r="1231" ht="15"/>
    <row r="1232" ht="15"/>
    <row r="1234" ht="15"/>
    <row r="1235" ht="15"/>
    <row r="1236" ht="15"/>
    <row r="1237" ht="15"/>
    <row r="1238" ht="15"/>
    <row r="1239" ht="15"/>
    <row r="1240" ht="15"/>
    <row r="1241" ht="15"/>
    <row r="1242" ht="15"/>
    <row r="1243" ht="15"/>
    <row r="1244" ht="15"/>
    <row r="1246" ht="15"/>
    <row r="1247" ht="15"/>
    <row r="1248" ht="15"/>
    <row r="1249" ht="15"/>
    <row r="1250" ht="15"/>
    <row r="1251" ht="15"/>
    <row r="1252" ht="15"/>
    <row r="1253" ht="15"/>
    <row r="1254" ht="15"/>
    <row r="1255" ht="15"/>
    <row r="1263" ht="15"/>
    <row r="1264" ht="15"/>
    <row r="1267" ht="15"/>
    <row r="1268" ht="15"/>
    <row r="1269" ht="15"/>
    <row r="1270" ht="15"/>
    <row r="1271" ht="15"/>
    <row r="1272" ht="15"/>
    <row r="1273" ht="15"/>
    <row r="1274" ht="15"/>
    <row r="1277" ht="15"/>
    <row r="1278" ht="15"/>
    <row r="1279" ht="15"/>
    <row r="1280" ht="15"/>
    <row r="1281" ht="15"/>
    <row r="1282" ht="15"/>
    <row r="1283" ht="15"/>
    <row r="1284" ht="15"/>
    <row r="1285" ht="15"/>
    <row r="1286" ht="15"/>
    <row r="1287" ht="15"/>
    <row r="1288" ht="15"/>
    <row r="1290" ht="15"/>
    <row r="1291" ht="15"/>
    <row r="1292" ht="15"/>
    <row r="1295" ht="15"/>
    <row r="1297" ht="15"/>
    <row r="1299" ht="15"/>
    <row r="1302" ht="15"/>
    <row r="1303" ht="15"/>
    <row r="1304" ht="15"/>
    <row r="1306" ht="15"/>
    <row r="1308" ht="15"/>
    <row r="1309" ht="15"/>
    <row r="1310" ht="15"/>
    <row r="1311" ht="15"/>
    <row r="1312" ht="15"/>
    <row r="1314" ht="15"/>
    <row r="1315" ht="15"/>
    <row r="1316" ht="15"/>
    <row r="1317" ht="15"/>
    <row r="1319" ht="15"/>
    <row r="1321" ht="15"/>
    <row r="1322" ht="15"/>
    <row r="1324" ht="15"/>
    <row r="1325" ht="15"/>
    <row r="1326" ht="15"/>
    <row r="1327" ht="15"/>
  </sheetData>
  <dataValidations count="2">
    <dataValidation allowBlank="1" showInputMessage="1" showErrorMessage="1" sqref="E1" xr:uid="{920C6338-E771-4DAE-8C89-92A9093EA4DE}"/>
    <dataValidation type="list" allowBlank="1" showInputMessage="1" showErrorMessage="1" sqref="E2:E5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8"/>
  <sheetViews>
    <sheetView workbookViewId="0">
      <selection activeCell="D2" sqre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39096</v>
      </c>
      <c r="B2" s="105" t="str">
        <f>IFERROR(VLOOKUP(D2,DB!A:K,11,0),"")</f>
        <v>R6</v>
      </c>
      <c r="C2" s="107">
        <v>2</v>
      </c>
      <c r="D2" s="105" t="s">
        <v>33195</v>
      </c>
      <c r="E2" s="108" t="s">
        <v>38998</v>
      </c>
      <c r="F2" s="109"/>
      <c r="G2" s="78">
        <f ca="1">IFERROR(NOW()-F2,"-")</f>
        <v>45953.009655439811</v>
      </c>
      <c r="H2" s="109">
        <v>45952.94158564815</v>
      </c>
      <c r="I2" s="105" t="str">
        <f>IFERROR(VLOOKUP(D2,DB!A:F,6,0),"")</f>
        <v>SCECO</v>
      </c>
      <c r="J2" s="104" t="str">
        <f>IFERROR(VLOOKUP(D2,DB!A:G,7,0),"")</f>
        <v>Vandalized</v>
      </c>
      <c r="K2" s="110" t="s">
        <v>39097</v>
      </c>
      <c r="L2" s="111" t="str">
        <f>IFERROR(VLOOKUP(D2,DB!A:I,9,0),"")</f>
        <v>Latis</v>
      </c>
    </row>
    <row r="3" spans="1:16383" ht="31.5" customHeight="1">
      <c r="A3" s="106"/>
      <c r="B3" s="105" t="str">
        <f>IFERROR(VLOOKUP(D3,DB!A:K,11,0),"")</f>
        <v/>
      </c>
      <c r="C3" s="107"/>
      <c r="D3" s="105"/>
      <c r="E3" s="108"/>
      <c r="F3" s="109"/>
      <c r="G3" s="78">
        <f ca="1">IFERROR(NOW()-F3,"-")</f>
        <v>45953.009655439811</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45953.009655439811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45953.009655439811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45953.009655439811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45953.009655439811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45953.009655439811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45953.009655439811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45953.009655439811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45953.009655439811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45953.009655439811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45953.009655439811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45953.009655439811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45953.009655439811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45953.009655439811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45953.009655439811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45953.009655439811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45953.009655439811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45953.009655439811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45953.009655439811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45953.009655439811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45953.009655439811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45953.009655439811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45953.009655439811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45953.009655439811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45953.009655439811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45953.009655439811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45953.009655439811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45953.009655439811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45953.009655439811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45953.009655439811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45953.009655439811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45953.009655439811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45953.009655439811</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45953.009655439811</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45953.009655439811</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45953.009655439811</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45953.009655439811</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45953.009655439811</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45953.009655439811</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45953.009655439811</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45953.009655439811</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45953.009655439811</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45953.009655439811</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45953.009655439811</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45953.009655439811</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45953.009655439811</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45953.009655439811</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45953.009655439811</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45953.009655439811</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45953.009655439811</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45953.009655439811</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45953.009655439811</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45953.009655439811</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45953.009655439811</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45953.009655439811</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45953.009655439811</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45953.009655439811</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45953.009655439811</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45953.009655439811</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45953.009655439811</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45953.009655439811</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45953.009655439811</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45953.009655439811</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45953.009655439811</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45953.009655439811</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45953.009655439811</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45953.009655439811</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45953.009655439811</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45953.009655439811</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45953.009655439811</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45953.009655439811</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45953.009655439811</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45953.009655439811</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45953.009655439811</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45953.009655439811</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45953.009655439811</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45953.009655439811</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45953.009655439811</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45953.009655439811</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45953.009655439811</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45953.009655439811</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45953.009655439811</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45953.009655439811</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45953.009655439811</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45953.009655439811</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45953.009655439811</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45953.009655439811</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45953.009655439811</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45953.009655439811</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45953.009655439811</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45953.009655439811</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45953.009655439811</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45953.009655439811</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45953.009655439811</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45953.009655439811</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45953.009655439811</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45953.009655439811</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45953.009655439811</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45953.009655439811</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45953.009655439811</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45953.009655439811</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45953.009655439811</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45953.009655439811</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45953.009655439811</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45953.009655439811</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45953.009655439811</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45953.009655439811</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45953.009655439811</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45953.009655439811</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45953.009655439811</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45953.009655439811</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45953.009655439811</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45953.009655439811</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45953.009655439811</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45953.009655439811</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45953.009655439811</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45953.009655439811</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45953.009655439811</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45953.009655439811</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45953.009655439811</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45953.009655439811</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45953.009655439811</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45953.009655439811</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45953.009655439811</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45953.009655439811</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45953.009655439811</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45953.009655439811</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45953.009655439811</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45953.009655439811</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45953.009655439811</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45953.009655439811</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45953.009655439811</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45953.009655439811</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45953.009655439811</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45953.009655439811</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45953.009655439811</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45953.009655439811</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45953.009655439811</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45953.009655439811</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45953.009655439811</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45953.009655439811</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45953.009655439811</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45953.009655439811</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45953.009655439811</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45953.009655439811</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45953.009655439811</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45953.009655439811</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45953.009655439811</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45953.009655439811</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45953.009655439811</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45953.009655439811</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45953.009655439811</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45953.009655439811</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45953.009655439811</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45953.009655439811</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45953.009655439811</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45953.009655439811</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45953.009655439811</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45953.009655439811</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45953.009655439811</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45953.009655439811</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45953.009655439811</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45953.009655439811</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45953.009655439811</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45953.009655439811</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45953.009655439811</v>
      </c>
      <c r="H168" s="109"/>
      <c r="I168" s="105" t="str">
        <f>IFERROR(VLOOKUP(D168,DB!A:F,6,0),"")</f>
        <v/>
      </c>
      <c r="J168" s="104" t="str">
        <f>IFERROR(VLOOKUP(D168,DB!A:G,7,0),"")</f>
        <v/>
      </c>
      <c r="K168" s="110"/>
      <c r="L168" s="111" t="str">
        <f>IFERROR(VLOOKUP(D168,DB!A:I,9,0),"")</f>
        <v/>
      </c>
    </row>
  </sheetData>
  <dataValidations count="2">
    <dataValidation allowBlank="1" showInputMessage="1" showErrorMessage="1" sqref="E1" xr:uid="{380493DB-286A-4683-AF55-C78F04945A49}"/>
    <dataValidation type="list" allowBlank="1" showInputMessage="1" showErrorMessage="1" sqref="E2:E16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2025-10-22T21:15:53Z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