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452" documentId="13_ncr:1_{F6CB121F-512D-4AA6-A0C1-0FB36C537598}" xr6:coauthVersionLast="47" xr6:coauthVersionMax="47" xr10:uidLastSave="{CCC0D069-A269-4B1A-856F-9BD4B8C5D944}"/>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<sst xmlns="http://schemas.openxmlformats.org/spreadsheetml/2006/main" count="178604" uniqueCount="39085">
  <si>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</si>
  <si>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</si>
  <si>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</si>
  <si>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</si>
  <si>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</si>
  <si>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</si>
  <si>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</si>
  <si>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</si>
  <si>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</si>
  <si>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</si>
  <si>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</si>
  <si>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</si>
  <si>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</si>
  <si>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</si>
  <si>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</si>
  <si>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</si>
  <si>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</si>
  <si>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</si>
  <si>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</si>
  <si>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</si>
  <si>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</si>
  <si>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</si>
  <si>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</si>
  <si>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</si>
  <si>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</si>
  <si>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</si>
  <si>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</si>
  <si>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</si>
  <si>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</si>
  <si>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</si>
  <si>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</si>
  <si>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</si>
  <si>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</si>
  <si>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</si>
  <si>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</si>
  <si>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</si>
  <si>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</si>
  <si>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</si>
  <si>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</si>
  <si>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</si>
  <si>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</si>
  <si>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</si>
  <si>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</si>
  <si>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</si>
  <si>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</si>
  <si>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</si>
  <si>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</si>
  <si>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</si>
  <si>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</si>
  <si>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</si>
  <si>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</si>
  <si>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</si>
  <si>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</si>
  <si>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</si>
  <si>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</si>
  <si>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</si>
  <si>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</si>
  <si>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</si>
  <si>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</si>
  <si>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</si>
  <si>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</si>
  <si>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</si>
  <si>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</si>
  <si>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</si>
  <si>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</si>
  <si>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</si>
  <si>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</si>
  <si>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</si>
  <si>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</si>
  <si>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</si>
  <si>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</si>
  <si>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</si>
  <si>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</si>
  <si>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</si>
  <si>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</si>
  <si>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</si>
  <si>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</si>
  <si>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</si>
  <si>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</si>
  <si>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</si>
  <si>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</si>
  <si>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</si>
  <si>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</si>
  <si>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</si>
  <si>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</si>
  <si>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</si>
  <si>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</si>
  <si>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</si>
  <si>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</si>
  <si>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</si>
  <si>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</si>
  <si>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</si>
  <si>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</si>
  <si>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</si>
  <si>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</si>
  <si>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</si>
  <si>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</si>
  <si>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</si>
  <si>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</si>
  <si>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</si>
  <si>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</si>
  <si>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</si>
  <si>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</si>
  <si>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</si>
  <si>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</si>
  <si>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</si>
  <si>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</si>
  <si>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</si>
  <si>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</si>
  <si>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</si>
  <si>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</si>
  <si>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</si>
  <si>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</si>
  <si>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</si>
  <si>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</si>
  <si>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</si>
  <si>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</si>
  <si>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</si>
  <si>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</si>
  <si>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</si>
  <si>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</si>
  <si>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</si>
  <si>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</si>
  <si>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</si>
  <si>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</si>
  <si>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</si>
  <si>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</si>
  <si>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</si>
  <si>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</si>
  <si>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</si>
  <si>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</si>
  <si>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</si>
  <si>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</si>
  <si>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</si>
  <si>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</si>
  <si>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</si>
  <si>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</si>
  <si>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</si>
  <si>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</si>
  <si>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</si>
  <si>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</si>
  <si>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</si>
  <si>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</si>
  <si>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</si>
  <si>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</si>
  <si>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</si>
  <si>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</si>
  <si>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</si>
  <si>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</si>
  <si>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</si>
  <si>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</si>
  <si>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</si>
  <si>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</si>
  <si>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</si>
  <si>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</si>
  <si>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</si>
  <si>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</si>
  <si>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</si>
  <si>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</si>
  <si>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</si>
  <si>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</si>
  <si>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</si>
  <si>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</si>
  <si>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</si>
  <si>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</si>
  <si>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</si>
  <si>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</si>
  <si>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</si>
  <si>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</si>
  <si>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</si>
  <si>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</si>
  <si>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</si>
  <si>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</si>
  <si>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</si>
  <si>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</si>
  <si>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</si>
  <si>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</si>
  <si>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</si>
  <si>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</si>
  <si>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</si>
  <si>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</si>
  <si>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</si>
  <si>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</si>
  <si>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</si>
  <si>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</si>
  <si>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</si>
  <si>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</si>
  <si>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</si>
  <si>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</si>
  <si>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</si>
  <si>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</si>
  <si>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</si>
  <si>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</si>
  <si>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</si>
  <si>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</si>
  <si>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</si>
  <si>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</si>
  <si>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</si>
  <si>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</si>
  <si>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</si>
  <si>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</si>
  <si>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</si>
  <si>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</si>
  <si>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</si>
  <si>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</si>
  <si>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</si>
  <si>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</si>
  <si>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</si>
  <si>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</si>
  <si>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</si>
  <si>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</si>
  <si>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</si>
  <si>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</si>
  <si>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</si>
  <si>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</si>
  <si>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</si>
  <si>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</si>
  <si>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</si>
  <si>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</si>
  <si>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</si>
  <si>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</si>
  <si>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</si>
  <si>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</si>
  <si>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</si>
  <si>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</si>
  <si>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</si>
  <si>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</si>
  <si>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</si>
  <si>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</si>
  <si>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</si>
  <si>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</si>
  <si>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</si>
  <si>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</si>
  <si>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</si>
  <si>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</si>
  <si>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</si>
  <si>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</si>
  <si>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</si>
  <si>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</si>
  <si>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</si>
  <si>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</si>
  <si>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</si>
  <si>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</si>
  <si>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</si>
  <si>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</si>
  <si>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</si>
  <si>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</si>
  <si>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</si>
  <si>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</si>
  <si>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</si>
  <si>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</si>
  <si>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</si>
  <si>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</si>
  <si>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</si>
  <si>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</si>
  <si>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</si>
  <si>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</si>
  <si>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</si>
  <si>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</si>
  <si>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</si>
  <si>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</si>
  <si>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</si>
  <si>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</si>
  <si>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</si>
  <si>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</si>
  <si>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</si>
  <si>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</si>
  <si>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</si>
  <si>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</si>
  <si>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</si>
  <si>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</si>
  <si>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</si>
  <si>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</si>
  <si>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</si>
  <si>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</si>
  <si>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</si>
  <si>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</si>
  <si>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</si>
  <si>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</si>
  <si>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</si>
  <si>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</si>
  <si>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</si>
  <si>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</si>
  <si>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</si>
  <si>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</si>
  <si>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</si>
  <si>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</si>
  <si>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</si>
  <si>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</si>
  <si>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</si>
  <si>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</si>
  <si>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</si>
  <si>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</si>
  <si>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</si>
  <si>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</si>
  <si>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</si>
  <si>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</si>
  <si>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</si>
  <si>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</si>
  <si>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</si>
  <si>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</si>
  <si>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</si>
  <si>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</si>
  <si>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</si>
  <si>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</si>
  <si>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</si>
  <si>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</si>
  <si>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</si>
  <si>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</si>
  <si>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</si>
  <si>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</si>
  <si>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</si>
  <si>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</si>
  <si>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</si>
  <si>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</si>
  <si>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</si>
  <si>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</si>
  <si>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</si>
  <si>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</si>
  <si>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</si>
  <si>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</si>
  <si>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</si>
  <si>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</si>
  <si>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</si>
  <si>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</si>
  <si>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</si>
  <si>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</si>
  <si>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</si>
  <si>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</si>
  <si>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</si>
  <si>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</si>
  <si>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</si>
  <si>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</si>
  <si>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</si>
  <si>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</si>
  <si>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</si>
  <si>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</si>
  <si>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</si>
  <si>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</si>
  <si>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</si>
  <si>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</si>
  <si>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</si>
  <si>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</si>
  <si>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</si>
  <si>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</si>
  <si>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</si>
  <si>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</si>
  <si>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</si>
  <si>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</si>
  <si>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</si>
  <si>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</si>
  <si>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</si>
  <si>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</si>
  <si>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</si>
  <si>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</si>
  <si>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</si>
  <si>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</si>
  <si>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</si>
  <si>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</si>
  <si>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</si>
  <si>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</si>
  <si>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</si>
  <si>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</si>
  <si>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</si>
  <si>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</si>
  <si>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</si>
  <si>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</si>
  <si>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</si>
  <si>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</si>
  <si>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</si>
  <si>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</si>
  <si>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</si>
  <si>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</si>
  <si>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</si>
  <si>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</si>
  <si>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</si>
  <si>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</si>
  <si>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</si>
  <si>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</si>
  <si>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</si>
  <si>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</si>
  <si>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</si>
  <si>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</si>
  <si>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</si>
  <si>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</si>
  <si>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</si>
  <si>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</si>
  <si>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</si>
  <si>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</si>
  <si>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</si>
  <si>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</si>
  <si>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</si>
  <si>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</si>
  <si>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</si>
  <si>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</si>
  <si>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</si>
  <si>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</si>
  <si>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</si>
  <si>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</si>
  <si>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</si>
  <si>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</si>
  <si>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</si>
  <si>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</si>
  <si>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</si>
  <si>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</si>
  <si>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</si>
  <si>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</si>
  <si>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</si>
  <si>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</si>
  <si>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</si>
  <si>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</si>
  <si>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</si>
  <si>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</si>
  <si>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</si>
  <si>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</si>
  <si>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</si>
  <si>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</si>
  <si>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</si>
  <si>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</si>
  <si>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</si>
  <si>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</si>
  <si>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</si>
  <si>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</si>
  <si>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</si>
  <si>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</si>
  <si>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</si>
  <si>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</si>
  <si>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</si>
  <si>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</si>
  <si>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</si>
  <si>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</si>
  <si>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</si>
  <si>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</si>
  <si>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</si>
  <si>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</si>
  <si>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</si>
  <si>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</si>
  <si>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</si>
  <si>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</si>
  <si>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</si>
  <si>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</si>
  <si>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</si>
  <si>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</si>
  <si>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</si>
  <si>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</si>
  <si>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</si>
  <si>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</si>
  <si>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</si>
  <si>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</si>
  <si>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</si>
  <si>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</si>
  <si>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</si>
  <si>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</si>
  <si>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</si>
  <si>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</si>
  <si>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</si>
  <si>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</si>
  <si>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</si>
  <si>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</si>
  <si>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</si>
  <si>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</si>
  <si>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</si>
  <si>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</si>
  <si>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</si>
  <si>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</si>
  <si>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</si>
  <si>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</si>
  <si>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</si>
  <si>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</si>
  <si>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</si>
  <si>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</si>
  <si>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</si>
  <si>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</si>
  <si>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</si>
  <si>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</si>
  <si>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</si>
  <si>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</si>
  <si>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</si>
  <si>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</si>
  <si>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</si>
  <si>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</si>
  <si>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</si>
  <si>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</si>
  <si>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</si>
  <si>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</si>
  <si>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</si>
  <si>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</si>
  <si>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</si>
  <si>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</si>
  <si>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</si>
  <si>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</si>
  <si>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</si>
  <si>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</si>
  <si>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</si>
  <si>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</si>
  <si>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</si>
  <si>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</si>
  <si>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</si>
  <si>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</si>
  <si>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</si>
  <si>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</si>
  <si>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</si>
  <si>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</si>
  <si>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</si>
  <si>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</si>
  <si>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</si>
  <si>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</si>
  <si>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</si>
  <si>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</si>
  <si>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</si>
  <si>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</si>
  <si>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</si>
  <si>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</si>
  <si>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</si>
  <si>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</si>
  <si>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</si>
  <si>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</si>
  <si>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</si>
  <si>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</si>
  <si>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</si>
  <si>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</si>
  <si>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</si>
  <si>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</si>
  <si>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</si>
  <si>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</si>
  <si>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</si>
  <si>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</si>
  <si>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</si>
  <si>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</si>
  <si>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</si>
  <si>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</si>
  <si>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</si>
  <si>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</si>
  <si>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</si>
  <si>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</si>
  <si>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</si>
  <si>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</si>
  <si>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</si>
  <si>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</si>
  <si>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</si>
  <si>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</si>
  <si>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</si>
  <si>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</si>
  <si>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</si>
  <si>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</si>
  <si>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</si>
  <si>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</si>
  <si>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</si>
  <si>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</si>
  <si>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</si>
  <si>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</si>
  <si>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</si>
  <si>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</si>
  <si>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</si>
  <si>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</si>
  <si>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</si>
  <si>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</si>
  <si>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</si>
  <si>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</si>
  <si>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</si>
  <si>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</si>
  <si>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</si>
  <si>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</si>
  <si>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</si>
  <si>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</si>
  <si>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</si>
  <si>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</si>
  <si>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</si>
  <si>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</si>
  <si>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</si>
  <si>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</si>
  <si>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</si>
  <si>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</si>
  <si>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</si>
  <si>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</si>
  <si>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</si>
  <si>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</si>
  <si>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</si>
  <si>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</si>
  <si>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</si>
  <si>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</si>
  <si>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</si>
  <si>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</si>
  <si>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</si>
  <si>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</si>
  <si>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</si>
  <si>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</si>
  <si>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</si>
  <si>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</si>
  <si>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</si>
  <si>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</si>
  <si>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</si>
  <si>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</si>
  <si>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</si>
  <si>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</si>
  <si>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</si>
  <si>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</si>
  <si>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</si>
  <si>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</si>
  <si>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</si>
  <si>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</si>
  <si>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</si>
  <si>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</si>
  <si>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</si>
  <si>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</si>
  <si>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</si>
  <si>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</si>
  <si>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</si>
  <si>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</si>
  <si>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</si>
  <si>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</si>
  <si>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</si>
  <si>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</si>
  <si>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</si>
  <si>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</si>
  <si>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</si>
  <si>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</si>
  <si>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</si>
  <si>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</si>
  <si>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</si>
  <si>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</si>
  <si>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</si>
  <si>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</si>
  <si>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</si>
  <si>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</si>
  <si>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</si>
  <si>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</si>
  <si>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</si>
  <si>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</si>
  <si>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</si>
  <si>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</si>
  <si>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</si>
  <si>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</si>
  <si>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</si>
  <si>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</si>
  <si>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</si>
  <si>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</si>
  <si>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</si>
  <si>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</si>
  <si>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</si>
  <si>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</si>
  <si>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</si>
  <si>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</si>
  <si>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</si>
  <si>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</si>
  <si>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</si>
  <si>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</si>
  <si>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</si>
  <si>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</si>
  <si>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</si>
  <si>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</si>
  <si>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</si>
  <si>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</si>
  <si>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</si>
  <si>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</si>
  <si>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</si>
  <si>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</si>
  <si>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</si>
  <si>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</si>
  <si>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</si>
  <si>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</si>
  <si>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</si>
  <si>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</si>
  <si>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</si>
  <si>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</si>
  <si>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</si>
  <si>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</si>
  <si>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</si>
  <si>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</si>
  <si>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</si>
  <si>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</si>
  <si>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</si>
  <si>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</si>
  <si>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</si>
  <si>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</si>
  <si>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</si>
  <si>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</si>
  <si>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</si>
  <si>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</si>
  <si>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</si>
  <si>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</si>
  <si>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</si>
  <si>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</si>
  <si>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</si>
  <si>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</si>
  <si>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</si>
  <si>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</si>
  <si>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</si>
  <si>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</si>
  <si>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</si>
  <si>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</si>
  <si>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</si>
  <si>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</si>
  <si>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</si>
  <si>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</si>
  <si>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</si>
  <si>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</si>
  <si>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</si>
  <si>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</si>
  <si>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</si>
  <si>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</si>
  <si>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</si>
  <si>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</si>
  <si>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</si>
  <si>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</si>
  <si>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</si>
  <si>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</si>
  <si>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</si>
  <si>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</si>
  <si>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</si>
  <si>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</si>
  <si>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</si>
  <si>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</si>
  <si>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</si>
  <si>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</si>
  <si>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</si>
  <si>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</si>
  <si>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</si>
  <si>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</si>
  <si>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</si>
  <si>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</si>
  <si>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</si>
  <si>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</si>
  <si>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</si>
  <si>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</si>
  <si>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</si>
  <si>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</si>
  <si>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</si>
  <si>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</si>
  <si>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</si>
  <si>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</si>
  <si>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</si>
  <si>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</si>
  <si>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</si>
  <si>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</si>
  <si>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</si>
  <si>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</si>
  <si>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</si>
  <si>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</si>
  <si>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</si>
  <si>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</si>
  <si>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</si>
  <si>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</si>
  <si>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</si>
  <si>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</si>
  <si>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</si>
  <si>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</si>
  <si>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</si>
  <si>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</si>
  <si>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</si>
  <si>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</si>
  <si>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</si>
  <si>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</si>
  <si>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</si>
  <si>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</si>
  <si>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</si>
  <si>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</si>
  <si>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</si>
  <si>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</si>
  <si>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</si>
  <si>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</si>
  <si>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</si>
  <si>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</si>
  <si>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</si>
  <si>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</si>
  <si>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</si>
  <si>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</si>
  <si>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</si>
  <si>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</si>
  <si>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</si>
  <si>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</si>
  <si>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</si>
  <si>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</si>
  <si>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</si>
  <si>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</si>
  <si>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</si>
  <si>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</si>
  <si>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</si>
  <si>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</si>
  <si>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</si>
  <si>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</si>
  <si>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</si>
  <si>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</si>
  <si>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</si>
  <si>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</si>
  <si>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</si>
  <si>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</si>
  <si>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</si>
  <si>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</si>
  <si>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</si>
  <si>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</si>
  <si>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</si>
  <si>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</si>
  <si>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</si>
  <si>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</si>
  <si>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</si>
  <si>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</si>
  <si>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</si>
  <si>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</si>
  <si>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</si>
  <si>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</si>
  <si>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</si>
  <si>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</si>
  <si>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</si>
  <si>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</si>
  <si>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</si>
  <si>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</si>
  <si>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</si>
  <si>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</si>
  <si>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</si>
  <si>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</si>
  <si>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</si>
  <si>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</si>
  <si>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</si>
  <si>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</si>
  <si>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</si>
  <si>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</si>
  <si>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</si>
  <si>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</si>
  <si>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</si>
  <si>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</si>
  <si>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</si>
  <si>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</si>
  <si>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</si>
  <si>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</si>
  <si>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</si>
  <si>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</si>
  <si>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</si>
  <si>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</si>
  <si>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</si>
  <si>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</si>
  <si>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</si>
  <si>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</si>
  <si>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</si>
  <si>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</si>
  <si>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</si>
  <si>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</si>
  <si>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</si>
  <si>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</si>
  <si>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</si>
  <si>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</si>
  <si>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</si>
  <si>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</si>
  <si>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</si>
  <si>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</si>
  <si>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</si>
  <si>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</si>
  <si>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</si>
  <si>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</si>
  <si>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</si>
  <si>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</si>
  <si>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</si>
  <si>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</si>
  <si>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</si>
  <si>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</si>
  <si>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</si>
  <si>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</si>
  <si>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</si>
  <si>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</si>
  <si>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</si>
  <si>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</si>
  <si>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</si>
  <si>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</si>
  <si>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</si>
  <si>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</si>
  <si>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</si>
  <si>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</si>
  <si>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</si>
  <si>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</si>
  <si>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</si>
  <si>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</si>
  <si>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</si>
  <si>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</si>
  <si>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</si>
  <si>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</si>
  <si>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</si>
  <si>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</si>
  <si>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</si>
  <si>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</si>
  <si>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</si>
  <si>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</si>
  <si>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</si>
  <si>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</si>
  <si>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</si>
  <si>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</si>
  <si>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</si>
  <si>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</si>
  <si>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</si>
  <si>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</si>
  <si>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</si>
  <si>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</si>
  <si>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</si>
  <si>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</si>
  <si>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</si>
  <si>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</si>
  <si>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</si>
  <si>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</si>
  <si>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</si>
  <si>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</si>
  <si>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</si>
  <si>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</si>
  <si>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</si>
  <si>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</si>
  <si>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</si>
  <si>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</si>
  <si>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</si>
  <si>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</si>
  <si>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</si>
  <si>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</si>
  <si>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</si>
  <si>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</si>
  <si>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</si>
  <si>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</si>
  <si>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</si>
  <si>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</si>
  <si>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</si>
  <si>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</si>
  <si>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</si>
  <si>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</si>
  <si>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</si>
  <si>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</si>
  <si>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</si>
  <si>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</si>
  <si>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</si>
  <si>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</si>
  <si>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</si>
  <si>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</si>
  <si>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</si>
  <si>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</si>
  <si>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</si>
  <si>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</si>
  <si>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</si>
  <si>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</si>
  <si>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</si>
  <si>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</si>
  <si>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</si>
  <si>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</si>
  <si>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</si>
  <si>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</si>
  <si>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</si>
  <si>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</si>
  <si>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</si>
  <si>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</si>
  <si>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</si>
  <si>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</si>
  <si>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</si>
  <si>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</si>
  <si>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</si>
  <si>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</si>
  <si>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</si>
  <si>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</si>
  <si>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</si>
  <si>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</si>
  <si>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</si>
  <si>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</si>
  <si>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</si>
  <si>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</si>
  <si>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</si>
  <si>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</si>
  <si>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</si>
  <si>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</si>
  <si>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</si>
  <si>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</si>
  <si>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</si>
  <si>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</si>
  <si>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</si>
  <si>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</si>
  <si>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</si>
  <si>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</si>
  <si>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</si>
  <si>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</si>
  <si>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</si>
  <si>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</si>
  <si>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</si>
  <si>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</si>
  <si>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</si>
  <si>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</si>
  <si>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</si>
  <si>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</si>
  <si>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</si>
  <si>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</si>
  <si>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</si>
  <si>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</si>
  <si>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</si>
  <si>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</si>
  <si>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</si>
  <si>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</si>
  <si>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</si>
  <si>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</si>
  <si>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</si>
  <si>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</si>
  <si>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</si>
  <si>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</si>
  <si>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</si>
  <si>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</si>
  <si>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</si>
  <si>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</si>
  <si>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</si>
  <si>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</si>
  <si>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</si>
  <si>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</si>
  <si>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</si>
  <si>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</si>
  <si>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</si>
  <si>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</si>
  <si>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</si>
  <si>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</si>
  <si>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</si>
  <si>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</si>
  <si>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</si>
  <si>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</si>
  <si>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</si>
  <si>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</si>
  <si>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</si>
  <si>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</si>
  <si>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</si>
  <si>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</si>
  <si>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</si>
  <si>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</si>
  <si>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</si>
  <si>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</si>
  <si>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</si>
  <si>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</si>
  <si>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</si>
  <si>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</si>
  <si>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</si>
  <si>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</si>
  <si>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</si>
  <si>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</si>
  <si>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</si>
  <si>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</si>
  <si>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</si>
  <si>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</si>
  <si>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</si>
  <si>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</si>
  <si>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</si>
  <si>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</si>
  <si>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</si>
  <si>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</si>
  <si>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</si>
  <si>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</si>
  <si>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</si>
  <si>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</si>
  <si>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</si>
  <si>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</si>
  <si>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</si>
  <si>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</si>
  <si>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</si>
  <si>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</si>
  <si>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</si>
  <si>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</si>
  <si>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</si>
  <si>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</si>
  <si>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</si>
  <si>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</si>
  <si>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</si>
  <si>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</si>
  <si>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</si>
  <si>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</si>
  <si>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</si>
  <si>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</si>
  <si>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</si>
  <si>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</si>
  <si>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</si>
  <si>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</si>
  <si>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</si>
  <si>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</si>
  <si>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</si>
  <si>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</si>
  <si>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</si>
  <si>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</si>
  <si>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</si>
  <si>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</si>
  <si>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</si>
  <si>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</si>
  <si>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</si>
  <si>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</si>
  <si>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</si>
  <si>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</si>
  <si>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</si>
  <si>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</si>
  <si>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</si>
  <si>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</si>
  <si>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</si>
  <si>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</si>
  <si>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</si>
  <si>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</si>
  <si>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</si>
  <si>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</si>
  <si>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</si>
  <si>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</si>
  <si>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</si>
  <si>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</si>
  <si>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</si>
  <si>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</si>
  <si>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</si>
  <si>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</si>
  <si>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</si>
  <si>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</si>
  <si>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</si>
  <si>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</si>
  <si>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</si>
  <si>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</si>
  <si>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</si>
  <si>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</si>
  <si>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</si>
  <si>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</si>
  <si>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</si>
  <si>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</si>
  <si>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</si>
  <si>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</si>
  <si>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</si>
  <si>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</si>
  <si>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</si>
  <si>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</si>
  <si>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</si>
  <si>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</si>
  <si>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</si>
  <si>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</si>
  <si>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</si>
  <si>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</si>
  <si>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</si>
  <si>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</si>
  <si>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</si>
  <si>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</si>
  <si>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</si>
  <si>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</si>
  <si>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</si>
  <si>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</si>
  <si>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</si>
  <si>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</si>
  <si>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</si>
  <si>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</si>
  <si>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</si>
  <si>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</si>
  <si>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</si>
  <si>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</si>
  <si>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</si>
  <si>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</si>
  <si>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</si>
  <si>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</si>
  <si>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</si>
  <si>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</si>
  <si>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</si>
  <si>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</si>
  <si>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</si>
  <si>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</si>
  <si>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</si>
  <si>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</si>
  <si>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</si>
  <si>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</si>
  <si>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</si>
  <si>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</si>
  <si>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</si>
  <si>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</si>
  <si>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</si>
  <si>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</si>
  <si>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</si>
  <si>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</si>
  <si>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</si>
  <si>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</si>
  <si>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</si>
  <si>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</si>
  <si>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</si>
  <si>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</si>
  <si>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</si>
  <si>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</si>
  <si>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</si>
  <si>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</si>
  <si>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</si>
  <si>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</si>
  <si>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</si>
  <si>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</si>
  <si>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</si>
  <si>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</si>
  <si>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</si>
  <si>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</si>
  <si>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</si>
  <si>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</si>
  <si>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</si>
  <si>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</si>
  <si>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</si>
  <si>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</si>
  <si>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</si>
  <si>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</si>
  <si>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</si>
  <si>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</si>
  <si>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</si>
  <si>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</si>
  <si>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</si>
  <si>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</si>
  <si>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</si>
  <si>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</si>
  <si>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</si>
  <si>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</si>
  <si>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</si>
  <si>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</si>
  <si>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</si>
  <si>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</si>
  <si>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</si>
  <si>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</si>
  <si>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</si>
  <si>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</si>
  <si>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</si>
  <si>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</si>
  <si>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</si>
  <si>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</si>
  <si>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</si>
  <si>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</si>
  <si>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</si>
  <si>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</si>
  <si>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</si>
  <si>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</si>
  <si>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</si>
  <si>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</si>
  <si>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</si>
  <si>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</si>
  <si>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</si>
  <si>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</si>
  <si>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</si>
  <si>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</si>
  <si>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</si>
  <si>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</si>
  <si>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</si>
  <si>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</si>
  <si>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</si>
  <si>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</si>
  <si>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</si>
  <si>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</si>
  <si>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</si>
  <si>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</si>
  <si>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</si>
  <si>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</si>
  <si>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</si>
  <si>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</si>
  <si>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</si>
  <si>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</si>
  <si>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</si>
  <si>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</si>
  <si>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</si>
  <si>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</si>
  <si>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</si>
  <si>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</si>
  <si>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</si>
  <si>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</si>
  <si>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</si>
  <si>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</si>
  <si>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</si>
  <si>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</si>
  <si>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</si>
  <si>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</si>
  <si>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</si>
  <si>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</si>
  <si>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</si>
  <si>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</si>
  <si>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</si>
  <si>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</si>
  <si>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</si>
  <si>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</si>
  <si>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</si>
  <si>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</si>
  <si>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</si>
  <si>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</si>
  <si>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</si>
  <si>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</si>
  <si>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</si>
  <si>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</si>
  <si>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</si>
  <si>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</si>
  <si>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</si>
  <si>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</si>
  <si>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</si>
  <si>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</si>
  <si>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</si>
  <si>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</si>
  <si>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</si>
  <si>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</si>
  <si>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</si>
  <si>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</si>
  <si>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</si>
  <si>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</si>
  <si>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</si>
  <si>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</si>
  <si>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</si>
  <si>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</si>
  <si>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</si>
  <si>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</si>
  <si>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</si>
  <si>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</si>
  <si>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</si>
  <si>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</si>
  <si>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</si>
  <si>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</si>
  <si>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</si>
  <si>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</si>
  <si>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</si>
  <si>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</si>
  <si>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</si>
  <si>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</si>
  <si>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</si>
  <si>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</si>
  <si>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</si>
  <si>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</si>
  <si>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</si>
  <si>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</si>
  <si>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</si>
  <si>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</si>
  <si>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</si>
  <si>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</si>
  <si>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</si>
  <si>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</si>
  <si>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</si>
  <si>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</si>
  <si>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</si>
  <si>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</si>
  <si>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</si>
  <si>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</si>
  <si>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</si>
  <si>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</si>
  <si>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</si>
  <si>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</si>
  <si>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</si>
  <si>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</si>
  <si>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</si>
  <si>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</si>
  <si>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</si>
  <si>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</si>
  <si>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</si>
  <si>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</si>
  <si>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</si>
  <si>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</si>
  <si>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</si>
  <si>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</si>
  <si>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</si>
  <si>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</si>
  <si>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</si>
  <si>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</si>
  <si>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</si>
  <si>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</si>
  <si>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</si>
  <si>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</si>
  <si>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</si>
  <si>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</si>
  <si>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</si>
  <si>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</si>
  <si>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</si>
  <si>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</si>
  <si>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</si>
  <si>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</si>
  <si>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</si>
  <si>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</si>
  <si>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</si>
  <si>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</si>
  <si>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</si>
  <si>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</si>
  <si>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</si>
  <si>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</si>
  <si>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</si>
  <si>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</si>
  <si>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</si>
  <si>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</si>
  <si>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</si>
  <si>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</si>
  <si>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</si>
  <si>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</si>
  <si>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</si>
  <si>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</si>
  <si>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</si>
  <si>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</si>
  <si>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</si>
  <si>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</si>
  <si>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</si>
  <si>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</si>
  <si>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</si>
  <si>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</si>
  <si>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</si>
  <si>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</si>
  <si>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</si>
  <si>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</si>
  <si>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</si>
  <si>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</si>
  <si>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</si>
  <si>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</si>
  <si>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</si>
  <si>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</si>
  <si>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</si>
  <si>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</si>
  <si>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</si>
  <si>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</si>
  <si>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</si>
  <si>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</si>
  <si>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</si>
  <si>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</si>
  <si>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</si>
  <si>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</si>
  <si>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</si>
  <si>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</si>
  <si>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</si>
  <si>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</si>
  <si>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</si>
  <si>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</si>
  <si>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</si>
  <si>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</si>
  <si>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</si>
  <si>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</si>
  <si>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</si>
  <si>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</si>
  <si>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</si>
  <si>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</si>
  <si>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</si>
  <si>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</si>
  <si>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</si>
  <si>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</si>
  <si>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</si>
  <si>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</si>
  <si>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</si>
  <si>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</si>
  <si>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</si>
  <si>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</si>
  <si>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</si>
  <si>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</si>
  <si>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</si>
  <si>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</si>
  <si>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</si>
  <si>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</si>
  <si>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</si>
  <si>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</si>
  <si>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</si>
  <si>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</si>
  <si>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</si>
  <si>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</si>
  <si>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</si>
  <si>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</si>
  <si>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</si>
  <si>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</si>
  <si>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</si>
  <si>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</si>
  <si>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</si>
  <si>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</si>
  <si>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</si>
  <si>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</si>
  <si>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</si>
  <si>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</si>
  <si>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</si>
  <si>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</si>
  <si>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</si>
  <si>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</si>
  <si>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</si>
  <si>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</si>
  <si>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</si>
  <si>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</si>
  <si>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</si>
  <si>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</si>
  <si>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</si>
  <si>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</si>
  <si>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</si>
  <si>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</si>
  <si>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</si>
  <si>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</si>
  <si>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</si>
  <si>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</si>
  <si>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</si>
  <si>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</si>
  <si>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</si>
  <si>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</si>
  <si>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</si>
  <si>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</si>
  <si>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</si>
  <si>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</si>
  <si>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</si>
  <si>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</si>
  <si>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</si>
  <si>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</si>
  <si>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</si>
  <si>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</si>
  <si>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</si>
  <si>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</si>
  <si>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</si>
  <si>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</si>
  <si>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</si>
  <si>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</si>
  <si>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</si>
  <si>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</si>
  <si>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</si>
  <si>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</si>
  <si>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</si>
  <si>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</si>
  <si>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</si>
  <si>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</si>
  <si>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</si>
  <si>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</si>
  <si>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</si>
  <si>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</si>
  <si>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</si>
  <si>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</si>
  <si>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</si>
  <si>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</si>
  <si>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</si>
  <si>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</si>
  <si>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</si>
  <si>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</si>
  <si>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</si>
  <si>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</si>
  <si>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</si>
  <si>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</si>
  <si>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</si>
  <si>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</si>
  <si>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</si>
  <si>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</si>
  <si>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</si>
  <si>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</si>
  <si>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</si>
  <si>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</si>
  <si>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</si>
  <si>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</si>
  <si>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</si>
  <si>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</si>
  <si>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</si>
  <si>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</si>
  <si>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</si>
  <si>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</si>
  <si>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</si>
  <si>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</si>
  <si>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</si>
  <si>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</si>
  <si>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</si>
  <si>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</si>
  <si>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</si>
  <si>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</si>
  <si>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</si>
  <si>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</si>
  <si>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</si>
  <si>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</si>
  <si>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</si>
  <si>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</si>
  <si>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</si>
  <si>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</si>
  <si>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</si>
  <si>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</si>
  <si>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</si>
  <si>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</si>
  <si>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</si>
  <si>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</si>
  <si>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</si>
  <si>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</si>
  <si>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</si>
  <si>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</si>
  <si>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</si>
  <si>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</si>
  <si>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</si>
  <si>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</si>
  <si>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</si>
  <si>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</si>
  <si>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</si>
  <si>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</si>
  <si>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</si>
  <si>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</si>
  <si>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</si>
  <si>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</si>
  <si>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</si>
  <si>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</si>
  <si>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</si>
  <si>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</si>
  <si>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</si>
  <si>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</si>
  <si>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</si>
  <si>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</si>
  <si>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</si>
  <si>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</si>
  <si>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</si>
  <si>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</si>
  <si>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</si>
  <si>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</si>
  <si>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</si>
  <si>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</si>
  <si>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</si>
  <si>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</si>
  <si>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</si>
  <si>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</si>
  <si>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</si>
  <si>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</si>
  <si>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</si>
  <si>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</si>
  <si>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</si>
  <si>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</si>
  <si>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</si>
  <si>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</si>
  <si>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</si>
  <si>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</si>
  <si>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</si>
  <si>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</si>
  <si>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</si>
  <si>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</si>
  <si>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</si>
  <si>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</si>
  <si>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</si>
  <si>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</si>
  <si>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</si>
  <si>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</si>
  <si>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</si>
  <si>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</si>
  <si>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</si>
  <si>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</si>
  <si>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</si>
  <si>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</si>
  <si>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</si>
  <si>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</si>
  <si>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</si>
  <si>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</si>
  <si>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</si>
  <si>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</si>
  <si>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</si>
  <si>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</si>
  <si>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</si>
  <si>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</si>
  <si>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</si>
  <si>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</si>
  <si>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</si>
  <si>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</si>
  <si>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</si>
  <si>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</si>
  <si>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</si>
  <si>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</si>
  <si>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</si>
  <si>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</si>
  <si>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</si>
  <si>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</si>
  <si>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</si>
  <si>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</si>
  <si>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</si>
  <si>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</si>
  <si>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</si>
  <si>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</si>
  <si>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</si>
  <si>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</si>
  <si>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</si>
  <si>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</si>
  <si>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</si>
  <si>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</si>
  <si>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</si>
  <si>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</si>
  <si>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</si>
  <si>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</si>
  <si>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</si>
  <si>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</si>
  <si>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</si>
  <si>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</si>
  <si>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</si>
  <si>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</si>
  <si>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</si>
  <si>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</si>
  <si>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</si>
  <si>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</si>
  <si>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</si>
  <si>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</si>
  <si>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</si>
  <si>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</si>
  <si>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</si>
  <si>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</si>
  <si>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</si>
  <si>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</si>
  <si>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</si>
  <si>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</si>
  <si>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</si>
  <si>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</si>
  <si>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</si>
  <si>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</si>
  <si>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</si>
  <si>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</si>
  <si>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</si>
  <si>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</si>
  <si>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</si>
  <si>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</si>
  <si>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</si>
  <si>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</si>
  <si>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</si>
  <si>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</si>
  <si>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</si>
  <si>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</si>
  <si>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</si>
  <si>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</si>
  <si>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</si>
  <si>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</si>
  <si>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</si>
  <si>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</si>
  <si>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</si>
  <si>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</si>
  <si>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</si>
  <si>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</si>
  <si>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</si>
  <si>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</si>
  <si>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</si>
  <si>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</si>
  <si>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</si>
  <si>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</si>
  <si>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</si>
  <si>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</si>
  <si>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</si>
  <si>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</si>
  <si>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</si>
  <si>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</si>
  <si>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</si>
  <si>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</si>
  <si>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</si>
  <si>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</si>
  <si>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</si>
  <si>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</si>
  <si>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</si>
  <si>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</si>
  <si>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</si>
  <si>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</si>
  <si>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</si>
  <si>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</si>
  <si>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</si>
  <si>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</si>
  <si>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</si>
  <si>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</si>
  <si>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</si>
  <si>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</si>
  <si>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</si>
  <si>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</si>
  <si>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</si>
  <si>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</si>
  <si>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</si>
  <si>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</si>
  <si>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</si>
  <si>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</si>
  <si>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</si>
  <si>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</si>
  <si>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</si>
  <si>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</si>
  <si>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</si>
  <si>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</si>
  <si>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</si>
  <si>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</si>
  <si>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</si>
  <si>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</si>
  <si>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</si>
  <si>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</si>
  <si>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</si>
  <si>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</si>
  <si>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</si>
  <si>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</si>
  <si>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</si>
  <si>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</si>
  <si>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</si>
  <si>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</si>
  <si>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</si>
  <si>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</si>
  <si>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</si>
  <si>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</si>
  <si>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</si>
  <si>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</si>
  <si>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</si>
  <si>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</si>
  <si>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</si>
  <si>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</si>
  <si>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</si>
  <si>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</si>
  <si>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</si>
  <si>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</si>
  <si>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</si>
  <si>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</si>
  <si>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</si>
  <si>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</si>
  <si>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</si>
  <si>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</si>
  <si>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</si>
  <si>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</si>
  <si>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</si>
  <si>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</si>
  <si>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</si>
  <si>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</si>
  <si>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</si>
  <si>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</si>
  <si>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</si>
  <si>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</si>
  <si>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</si>
  <si>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</si>
  <si>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</si>
  <si>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</si>
  <si>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</si>
  <si>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</si>
  <si>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</si>
  <si>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</si>
  <si>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</si>
  <si>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</si>
  <si>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</si>
  <si>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</si>
  <si>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</si>
  <si>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</si>
  <si>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</si>
  <si>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</si>
  <si>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</si>
  <si>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</si>
  <si>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</si>
  <si>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</si>
  <si>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</si>
  <si>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</si>
  <si>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</si>
  <si>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</si>
  <si>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</si>
  <si>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</si>
  <si>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</si>
  <si>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</si>
  <si>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</si>
  <si>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</si>
  <si>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</si>
  <si>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</si>
  <si>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</si>
  <si>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</si>
  <si>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</si>
  <si>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</si>
  <si>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</si>
  <si>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</si>
  <si>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</si>
  <si>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</si>
  <si>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</si>
  <si>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</si>
  <si>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</si>
  <si>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</si>
  <si>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</si>
  <si>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</si>
  <si>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</si>
  <si>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</si>
  <si>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</si>
  <si>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</si>
  <si>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</si>
  <si>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</si>
  <si>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</si>
  <si>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</si>
  <si>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</si>
  <si>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</si>
  <si>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</si>
  <si>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</si>
  <si>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</si>
  <si>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</si>
  <si>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</si>
  <si>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</si>
  <si>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</si>
  <si>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</si>
  <si>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</si>
  <si>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</si>
  <si>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</si>
  <si>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</si>
  <si>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</si>
  <si>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</si>
  <si>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</si>
  <si>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</si>
  <si>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</si>
  <si>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</si>
  <si>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</si>
  <si>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</si>
  <si>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</si>
  <si>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</si>
  <si>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</si>
  <si>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</si>
  <si>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</si>
  <si>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</si>
  <si>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</si>
  <si>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</si>
  <si>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</si>
  <si>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</si>
  <si>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</si>
  <si>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</si>
  <si>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</si>
  <si>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</si>
  <si>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</si>
  <si>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</si>
  <si>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</si>
  <si>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</si>
  <si>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</si>
  <si>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</si>
  <si>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</si>
  <si>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</si>
  <si>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</si>
  <si>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</si>
  <si>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</si>
  <si>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</si>
  <si>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</si>
  <si>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</si>
  <si>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</si>
  <si>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</si>
  <si>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</si>
  <si>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</si>
  <si>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</si>
  <si>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</si>
  <si>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</si>
  <si>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</si>
  <si>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</si>
  <si>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</si>
  <si>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</si>
  <si>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</si>
  <si>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</si>
  <si>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</si>
  <si>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</si>
  <si>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</si>
  <si>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</si>
  <si>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</si>
  <si>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</si>
  <si>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</si>
  <si>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</si>
  <si>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</si>
  <si>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</si>
  <si>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</si>
  <si>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</si>
  <si>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</si>
  <si>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</si>
  <si>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</si>
  <si>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</si>
  <si>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</si>
  <si>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</si>
  <si>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</si>
  <si>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</si>
  <si>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</si>
  <si>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</si>
  <si>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</si>
  <si>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</si>
  <si>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</si>
  <si>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</si>
  <si>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</si>
  <si>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</si>
  <si>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</si>
  <si>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</si>
  <si>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</si>
  <si>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</si>
  <si>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</si>
  <si>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</si>
  <si>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</si>
  <si>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</si>
  <si>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</si>
  <si>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</si>
  <si>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</si>
  <si>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</si>
  <si>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</si>
  <si>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</si>
  <si>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</si>
  <si>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</si>
  <si>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</si>
  <si>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</si>
  <si>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</si>
  <si>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</si>
  <si>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</si>
  <si>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</si>
  <si>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</si>
  <si>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</si>
  <si>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</si>
  <si>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</si>
  <si>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</si>
  <si>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</si>
  <si>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</si>
  <si>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</si>
  <si>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</si>
  <si>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</si>
  <si>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</si>
  <si>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</si>
  <si>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</si>
  <si>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</si>
  <si>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</si>
  <si>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</si>
  <si>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</si>
  <si>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</si>
  <si>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</si>
  <si>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</si>
  <si>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</si>
  <si>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</si>
  <si>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</si>
  <si>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</si>
  <si>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</si>
  <si>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</si>
  <si>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</si>
  <si>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</si>
  <si>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</si>
  <si>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</si>
  <si>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</si>
  <si>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</si>
  <si>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</si>
  <si>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</si>
  <si>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</si>
  <si>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</si>
  <si>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</si>
  <si>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</si>
  <si>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</si>
  <si>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</si>
  <si>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</si>
  <si>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</si>
  <si>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</si>
  <si>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</si>
  <si>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</si>
  <si>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</si>
  <si>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</si>
  <si>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</si>
  <si>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</si>
  <si>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</si>
  <si>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</si>
  <si>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</si>
  <si>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</si>
  <si>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</si>
  <si>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</si>
  <si>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</si>
  <si>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</si>
  <si>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</si>
  <si>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</si>
  <si>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</si>
  <si>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</si>
  <si>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</si>
  <si>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</si>
  <si>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</si>
  <si>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</si>
  <si>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</si>
  <si>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</si>
  <si>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</si>
  <si>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</si>
  <si>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</si>
  <si>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</si>
  <si>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</si>
  <si>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</si>
  <si>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</si>
  <si>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</si>
  <si>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</si>
  <si>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</si>
  <si>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</si>
  <si>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</si>
  <si>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</si>
  <si>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</si>
  <si>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</si>
  <si>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</si>
  <si>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</si>
  <si>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</si>
  <si>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</si>
  <si>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</si>
  <si>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</si>
  <si>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</si>
  <si>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</si>
  <si>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</si>
  <si>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</si>
  <si>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</si>
  <si>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</si>
  <si>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</si>
  <si>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</si>
  <si>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</si>
  <si>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</si>
  <si>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</si>
  <si>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</si>
  <si>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</si>
  <si>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</si>
  <si>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</si>
  <si>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</si>
  <si>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</si>
  <si>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</si>
  <si>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</si>
  <si>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</si>
  <si>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</si>
  <si>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</si>
  <si>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</si>
  <si>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</si>
  <si>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</si>
  <si>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</si>
  <si>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</si>
  <si>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</si>
  <si>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</si>
  <si>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</si>
  <si>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</si>
  <si>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</si>
  <si>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</si>
  <si>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</si>
  <si>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</si>
  <si>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</si>
  <si>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</si>
  <si>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</si>
  <si>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</si>
  <si>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</si>
  <si>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</si>
  <si>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</si>
  <si>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</si>
  <si>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</si>
  <si>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</si>
  <si>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</si>
  <si>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</si>
  <si>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</si>
  <si>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</si>
  <si>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</si>
  <si>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</si>
  <si>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</si>
  <si>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</si>
  <si>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</si>
  <si>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</si>
  <si>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</si>
  <si>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</si>
  <si>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</si>
  <si>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</si>
  <si>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</si>
  <si>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</si>
  <si>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</si>
  <si>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</si>
  <si>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</si>
  <si>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</si>
  <si>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</si>
  <si>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</si>
  <si>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</si>
  <si>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</si>
  <si>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</si>
  <si>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</si>
  <si>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</si>
  <si>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</si>
  <si>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</si>
  <si>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</si>
  <si>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</si>
  <si>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</si>
  <si>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</si>
  <si>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</si>
  <si>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</si>
  <si>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</si>
  <si>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</si>
  <si>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</si>
  <si>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</si>
  <si>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</si>
  <si>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</si>
  <si>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</si>
  <si>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</si>
  <si>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</si>
  <si>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</si>
  <si>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</si>
  <si>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</si>
  <si>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</si>
  <si>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</si>
  <si>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</si>
  <si>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</si>
  <si>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</si>
  <si>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</si>
  <si>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</si>
  <si>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</si>
  <si>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</si>
  <si>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</si>
  <si>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</si>
  <si>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</si>
  <si>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</si>
  <si>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</si>
  <si>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</si>
  <si>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</si>
  <si>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</si>
  <si>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</si>
  <si>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</si>
  <si>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</si>
  <si>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</si>
  <si>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</si>
  <si>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</si>
  <si>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</si>
  <si>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</si>
  <si>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</si>
  <si>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</si>
  <si>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</si>
  <si>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</si>
  <si>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</si>
  <si>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</si>
  <si>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</si>
  <si>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</si>
  <si>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</si>
  <si>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</si>
  <si>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</si>
  <si>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</si>
  <si>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</si>
  <si>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</si>
  <si>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</si>
  <si>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</si>
  <si>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</si>
  <si>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</si>
  <si>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</si>
  <si>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</si>
  <si>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</si>
  <si>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</si>
  <si>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</si>
  <si>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</si>
  <si>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</si>
  <si>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</si>
  <si>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</si>
  <si>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</si>
  <si>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</si>
  <si>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</si>
  <si>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</si>
  <si>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</si>
  <si>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</si>
  <si>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</si>
  <si>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</si>
  <si>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</si>
  <si>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</si>
  <si>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</si>
  <si>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</si>
  <si>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</si>
  <si>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</si>
  <si>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</si>
  <si>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</si>
  <si>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</si>
  <si>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</si>
  <si>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</si>
  <si>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</si>
  <si>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</si>
  <si>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</si>
  <si>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</si>
  <si>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</si>
  <si>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</si>
  <si>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</si>
  <si>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</si>
  <si>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</si>
  <si>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</si>
  <si>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</si>
  <si>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</si>
  <si>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</si>
  <si>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</si>
  <si>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</si>
  <si>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</si>
  <si>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</si>
  <si>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</si>
  <si>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</si>
  <si>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</si>
  <si>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</si>
  <si>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</si>
  <si>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</si>
  <si>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</si>
  <si>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</si>
  <si>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</si>
  <si>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</si>
  <si>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</si>
  <si>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</si>
  <si>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</si>
  <si>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</si>
  <si>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</si>
  <si>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</si>
  <si>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</si>
  <si>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</si>
  <si>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</si>
  <si>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</si>
  <si>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</si>
  <si>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</si>
  <si>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</si>
  <si>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</si>
  <si>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</si>
  <si>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</si>
  <si>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</si>
  <si>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</si>
  <si>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</si>
  <si>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</si>
  <si>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</si>
  <si>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</si>
  <si>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</si>
  <si>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</si>
  <si>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</si>
  <si>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</si>
  <si>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</si>
  <si>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</si>
  <si>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</si>
  <si>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</si>
  <si>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</si>
  <si>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</si>
  <si>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</si>
  <si>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</si>
  <si>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</si>
  <si>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</si>
  <si>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</si>
  <si>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</si>
  <si>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</si>
  <si>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</si>
  <si>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</si>
  <si>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</si>
  <si>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</si>
  <si>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</si>
  <si>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</si>
  <si>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</si>
  <si>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</si>
  <si>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</si>
  <si>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</si>
  <si>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</si>
  <si>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</si>
  <si>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</si>
  <si>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</si>
  <si>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</si>
  <si>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</si>
  <si>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</si>
  <si>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</si>
  <si>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</si>
  <si>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</si>
  <si>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</si>
  <si>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</si>
  <si>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</si>
  <si>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</si>
  <si>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</si>
  <si>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</si>
  <si>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</si>
  <si>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</si>
  <si>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</si>
  <si>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</si>
  <si>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</si>
  <si>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</si>
  <si>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</si>
  <si>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</si>
  <si>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</si>
  <si>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</si>
  <si>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</si>
  <si>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</si>
  <si>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</si>
  <si>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</si>
  <si>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</si>
  <si>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</si>
  <si>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</si>
  <si>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</si>
  <si>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</si>
  <si>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</si>
  <si>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</si>
  <si>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</si>
  <si>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</si>
  <si>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</si>
  <si>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</si>
  <si>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</si>
  <si>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</si>
  <si>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</si>
  <si>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</si>
  <si>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</si>
  <si>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</si>
  <si>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</si>
  <si>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</si>
  <si>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</si>
  <si>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</si>
  <si>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</si>
  <si>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</si>
  <si>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</si>
  <si>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</si>
  <si>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</si>
  <si>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</si>
  <si>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</si>
  <si>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</si>
  <si>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</si>
  <si>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</si>
  <si>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</si>
  <si>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</si>
  <si>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</si>
  <si>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</si>
  <si>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</si>
  <si>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</si>
  <si>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</si>
  <si>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</si>
  <si>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</si>
  <si>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</si>
  <si>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</si>
  <si>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</si>
  <si>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</si>
  <si>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</si>
  <si>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</si>
  <si>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</si>
  <si>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</si>
  <si>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</si>
  <si>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</si>
  <si>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</si>
  <si>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</si>
  <si>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</si>
  <si>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</si>
  <si>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</si>
  <si>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</si>
  <si>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</si>
  <si>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</si>
  <si>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</si>
  <si>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</si>
  <si>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</si>
  <si>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</si>
  <si>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</si>
  <si>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</si>
  <si>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</si>
  <si>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</si>
  <si>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</si>
  <si>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</si>
  <si>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</si>
  <si>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</si>
  <si>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</si>
  <si>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</si>
  <si>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</si>
  <si>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</si>
  <si>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</si>
  <si>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</si>
  <si>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</si>
  <si>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</si>
  <si>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</si>
  <si>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</si>
  <si>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</si>
  <si>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</si>
  <si>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</si>
  <si>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</si>
  <si>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</si>
  <si>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</si>
  <si>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</si>
  <si>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</si>
  <si>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</si>
  <si>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</si>
  <si>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</si>
  <si>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</si>
  <si>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</si>
  <si>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</si>
  <si>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</si>
  <si>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</si>
  <si>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</si>
  <si>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</si>
  <si>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</si>
  <si>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</si>
  <si>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</si>
  <si>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</si>
  <si>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</si>
  <si>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</si>
  <si>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</si>
  <si>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</si>
  <si>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</si>
  <si>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</si>
  <si>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</si>
  <si>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</si>
  <si>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</si>
  <si>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</si>
  <si>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</si>
  <si>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</si>
  <si>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</si>
  <si>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</si>
  <si>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</si>
  <si>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</si>
  <si>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</si>
  <si>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</si>
  <si>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</si>
  <si>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</si>
  <si>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</si>
  <si>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</si>
  <si>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</si>
  <si>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</si>
  <si>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</si>
  <si>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</si>
  <si>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</si>
  <si>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</si>
  <si>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</si>
  <si>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</si>
  <si>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</si>
  <si>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</si>
  <si>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</si>
  <si>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</si>
  <si>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</si>
  <si>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</si>
  <si>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</si>
  <si>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</si>
  <si>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</si>
  <si>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</si>
  <si>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</si>
  <si>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</si>
  <si>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</si>
  <si>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</si>
  <si>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</si>
  <si>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</si>
  <si>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</si>
  <si>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</si>
  <si>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</si>
  <si>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</si>
  <si>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</si>
  <si>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</si>
  <si>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</si>
  <si>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</si>
  <si>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</si>
  <si>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</si>
  <si>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</si>
  <si>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</si>
  <si>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</si>
  <si>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</si>
  <si>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</si>
  <si>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</si>
  <si>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</si>
  <si>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</si>
  <si>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</si>
  <si>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</si>
  <si>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</si>
  <si>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</si>
  <si>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</si>
  <si>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</si>
  <si>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</si>
  <si>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</si>
  <si>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</si>
  <si>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</si>
  <si>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</si>
  <si>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</si>
  <si>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</si>
  <si>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</si>
  <si>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</si>
  <si>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</si>
  <si>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</si>
  <si>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</si>
  <si>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</si>
  <si>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</si>
  <si>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</si>
  <si>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</si>
  <si>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</si>
  <si>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</si>
  <si>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</si>
  <si>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</si>
  <si>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</si>
  <si>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</si>
  <si>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</si>
  <si>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</si>
  <si>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</si>
  <si>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</si>
  <si>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</si>
  <si>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</si>
  <si>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</si>
  <si>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</si>
  <si>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</si>
  <si>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</si>
  <si>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</si>
  <si>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</si>
  <si>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</si>
  <si>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</si>
  <si>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</si>
  <si>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</si>
  <si>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</si>
  <si>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</si>
  <si>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</si>
  <si>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</si>
  <si>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</si>
  <si>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</si>
  <si>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</si>
  <si>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</si>
  <si>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</si>
  <si>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</si>
  <si>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</si>
  <si>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</si>
  <si>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</si>
  <si>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</si>
  <si>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</si>
  <si>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</si>
  <si>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</si>
  <si>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</si>
  <si>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</si>
  <si>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</si>
  <si>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</si>
  <si>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</si>
  <si>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</si>
  <si>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</si>
  <si>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</si>
  <si>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</si>
  <si>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</si>
  <si>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</si>
  <si>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</si>
  <si>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</si>
  <si>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</si>
  <si>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</si>
  <si>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</si>
  <si>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</si>
  <si>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</si>
  <si>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</si>
  <si>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</si>
  <si>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</si>
  <si>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</si>
  <si>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</si>
  <si>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</si>
  <si>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</si>
  <si>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</si>
  <si>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</si>
  <si>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</si>
  <si>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</si>
  <si>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</si>
  <si>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</si>
  <si>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</si>
  <si>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</si>
  <si>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</si>
  <si>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</si>
  <si>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</si>
  <si>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</si>
  <si>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</si>
  <si>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</si>
  <si>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</si>
  <si>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</si>
  <si>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</si>
  <si>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</si>
  <si>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</si>
  <si>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</si>
  <si>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</si>
  <si>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</si>
  <si>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</si>
  <si>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</si>
  <si>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</si>
  <si>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</si>
  <si>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</si>
  <si>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</si>
  <si>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</si>
  <si>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</si>
  <si>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</si>
  <si>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</si>
  <si>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</si>
  <si>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</si>
  <si>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</si>
  <si>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</si>
  <si>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</si>
  <si>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</si>
  <si>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</si>
  <si>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</si>
  <si>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</si>
  <si>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</si>
  <si>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</si>
  <si>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</si>
  <si>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</si>
  <si>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</si>
  <si>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</si>
  <si>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</si>
  <si>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</si>
  <si>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</si>
  <si>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</si>
  <si>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</si>
  <si>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</si>
  <si>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</si>
  <si>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</si>
  <si>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</si>
  <si>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</si>
  <si>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</si>
  <si>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</si>
  <si>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</si>
  <si>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</si>
  <si>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</si>
  <si>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</si>
  <si>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</si>
  <si>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</si>
  <si>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</si>
  <si>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</si>
  <si>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</si>
  <si>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</si>
  <si>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</si>
  <si>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</si>
  <si>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</si>
  <si>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</si>
  <si>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</si>
  <si>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</si>
  <si>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</si>
  <si>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</si>
  <si>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</si>
  <si>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</si>
  <si>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</si>
  <si>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</si>
  <si>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</si>
  <si>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</si>
  <si>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</si>
  <si>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</si>
  <si>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</si>
  <si>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</si>
  <si>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</si>
  <si>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</si>
  <si>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</si>
  <si>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</si>
  <si>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</si>
  <si>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</si>
  <si>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</si>
  <si>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</si>
  <si>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</si>
  <si>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</si>
  <si>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</si>
  <si>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</si>
  <si>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</si>
  <si>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</si>
  <si>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</si>
  <si>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</si>
  <si>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</si>
  <si>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</si>
  <si>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</si>
  <si>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</si>
  <si>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</si>
  <si>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</si>
  <si>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</si>
  <si>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</si>
  <si>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</si>
  <si>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</si>
  <si>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</si>
  <si>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</si>
  <si>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</si>
  <si>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</si>
  <si>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</si>
  <si>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</si>
  <si>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</si>
  <si>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</si>
  <si>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</si>
  <si>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</si>
  <si>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</si>
  <si>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</si>
  <si>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</si>
  <si>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</si>
  <si>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</si>
  <si>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</si>
  <si>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</si>
  <si>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</si>
  <si>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</si>
  <si>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</si>
  <si>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</si>
  <si>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</si>
  <si>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</si>
  <si>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</si>
  <si>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</si>
  <si>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</si>
  <si>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</si>
  <si>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</si>
  <si>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</si>
  <si>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</si>
  <si>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</si>
  <si>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</si>
  <si>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</si>
  <si>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</si>
  <si>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</si>
  <si>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</si>
  <si>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</si>
  <si>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</si>
  <si>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</si>
  <si>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</si>
  <si>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</si>
  <si>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</si>
  <si>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</si>
  <si>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</si>
  <si>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</si>
  <si>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</si>
  <si>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</si>
  <si>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</si>
  <si>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</si>
  <si>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</si>
  <si>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</si>
  <si>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</si>
  <si>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</si>
  <si>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</si>
  <si>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</si>
  <si>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</si>
  <si>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</si>
  <si>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</si>
  <si>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</si>
  <si>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</si>
  <si>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</si>
  <si>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</si>
  <si>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</si>
  <si>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</si>
  <si>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</si>
  <si>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</si>
  <si>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</si>
  <si>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</si>
  <si>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</si>
  <si>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</si>
  <si>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</si>
  <si>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</si>
  <si>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</si>
  <si>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</si>
  <si>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</si>
  <si>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</si>
  <si>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</si>
  <si>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</si>
  <si>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</si>
  <si>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</si>
  <si>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</si>
  <si>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</si>
  <si>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</si>
  <si>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</si>
  <si>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</si>
  <si>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</si>
  <si>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</si>
  <si>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</si>
  <si>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</si>
  <si>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</si>
  <si>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</si>
  <si>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</si>
  <si>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</si>
  <si>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</si>
  <si>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</si>
  <si>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</si>
  <si>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</si>
  <si>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</si>
  <si>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</si>
  <si>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</si>
  <si>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</si>
  <si>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</si>
  <si>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</si>
  <si>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</si>
  <si>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</si>
  <si>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</si>
  <si>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</si>
  <si>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</si>
  <si>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</si>
  <si>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</si>
  <si>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</si>
  <si>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</si>
  <si>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</si>
  <si>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</si>
  <si>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</si>
  <si>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</si>
  <si>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</si>
  <si>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</si>
  <si>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</si>
  <si>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</si>
  <si>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</si>
  <si>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</si>
  <si>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</si>
  <si>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</si>
  <si>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</si>
  <si>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</si>
  <si>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</si>
  <si>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</si>
  <si>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</si>
  <si>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</si>
  <si>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</si>
  <si>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</si>
  <si>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</si>
  <si>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</si>
  <si>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</si>
  <si>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</si>
  <si>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</si>
  <si>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</si>
  <si>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</si>
  <si>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</si>
  <si>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</si>
  <si>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</si>
  <si>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</si>
  <si>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</si>
  <si>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</si>
  <si>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</si>
  <si>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</si>
  <si>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</si>
  <si>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</si>
  <si>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</si>
  <si>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</si>
  <si>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</si>
  <si>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</si>
  <si>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</si>
  <si>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</si>
  <si>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</si>
  <si>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</si>
  <si>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</si>
  <si>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</si>
  <si>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</si>
  <si>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</si>
  <si>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</si>
  <si>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</si>
  <si>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</si>
  <si>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</si>
  <si>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</si>
  <si>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</si>
  <si>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</si>
  <si>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</si>
  <si>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</si>
  <si>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</si>
  <si>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</si>
  <si>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</si>
  <si>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</si>
  <si>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</si>
  <si>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</si>
  <si>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</si>
  <si>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</si>
  <si>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</si>
  <si>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</si>
  <si>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</si>
  <si>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</si>
  <si>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</si>
  <si>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</si>
  <si>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</si>
  <si>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</si>
  <si>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</si>
  <si>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</si>
  <si>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</si>
  <si>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</si>
  <si>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</si>
  <si>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</si>
  <si>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</si>
  <si>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</si>
  <si>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</si>
  <si>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</si>
  <si>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</si>
  <si>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</si>
  <si>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</si>
  <si>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</si>
  <si>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</si>
  <si>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</si>
  <si>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</si>
  <si>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</si>
  <si>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</si>
  <si>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</si>
  <si>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</si>
  <si>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</si>
  <si>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</si>
  <si>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</si>
  <si>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</si>
  <si>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</si>
  <si>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</si>
  <si>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</si>
  <si>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</si>
  <si>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</si>
  <si>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</si>
  <si>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</si>
  <si>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</si>
  <si>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</si>
  <si>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</si>
  <si>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</si>
  <si>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</si>
  <si>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</si>
  <si>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</si>
  <si>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</si>
  <si>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</si>
  <si>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</si>
  <si>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</si>
  <si>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</si>
  <si>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</si>
  <si>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</si>
  <si>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</si>
  <si>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</si>
  <si>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</si>
  <si>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</si>
  <si>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</si>
  <si>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</si>
  <si>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</si>
  <si>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</si>
  <si>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</si>
  <si>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</si>
  <si>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</si>
  <si>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</si>
  <si>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</si>
  <si>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</si>
  <si>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</si>
  <si>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</si>
  <si>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</si>
  <si>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</si>
  <si>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</si>
  <si>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</si>
  <si>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</si>
  <si>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</si>
  <si>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</si>
  <si>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</si>
  <si>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</si>
  <si>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</si>
  <si>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</si>
  <si>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</si>
  <si>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</si>
  <si>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</si>
  <si>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</si>
  <si>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</si>
  <si>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</si>
  <si>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</si>
  <si>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</si>
  <si>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</si>
  <si>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</si>
  <si>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</si>
  <si>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</si>
  <si>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</si>
  <si>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</si>
  <si>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</si>
  <si>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</si>
  <si>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</si>
  <si>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</si>
  <si>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</si>
  <si>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</si>
  <si>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</si>
  <si>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</si>
  <si>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</si>
  <si>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</si>
  <si>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</si>
  <si>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</si>
  <si>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</si>
  <si>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</si>
  <si>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</si>
  <si>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</si>
  <si>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</si>
  <si>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</si>
  <si>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</si>
  <si>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</si>
  <si>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</si>
  <si>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</si>
  <si>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</si>
  <si>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</si>
  <si>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</si>
  <si>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</si>
  <si>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</si>
  <si>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</si>
  <si>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</si>
  <si>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</si>
  <si>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</si>
  <si>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</si>
  <si>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</si>
  <si>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</si>
  <si>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</si>
  <si>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</si>
  <si>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</si>
  <si>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</si>
  <si>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</si>
  <si>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</si>
  <si>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</si>
  <si>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</si>
  <si>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</si>
  <si>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</si>
  <si>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</si>
  <si>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</si>
  <si>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</si>
  <si>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</si>
  <si>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</si>
  <si>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</si>
  <si>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</si>
  <si>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</si>
  <si>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</si>
  <si>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</si>
  <si>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</si>
  <si>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</si>
  <si>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</si>
  <si>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</si>
  <si>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</si>
  <si>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</si>
  <si>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</si>
  <si>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</si>
  <si>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</si>
  <si>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</si>
  <si>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</si>
  <si>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</si>
  <si>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</si>
  <si>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</si>
  <si>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</si>
  <si>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</si>
  <si>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</si>
  <si>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</si>
  <si>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</si>
  <si>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</si>
  <si>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</si>
  <si>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</si>
  <si>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</si>
  <si>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</si>
  <si>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</si>
  <si>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</si>
  <si>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</si>
  <si>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</si>
  <si>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</si>
  <si>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</si>
  <si>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</si>
  <si>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</si>
  <si>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</si>
  <si>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</si>
  <si>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</si>
  <si>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</si>
  <si>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</si>
  <si>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</si>
  <si>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</si>
  <si>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</si>
  <si>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</si>
  <si>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</si>
  <si>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</si>
  <si>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</si>
  <si>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</si>
  <si>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</si>
  <si>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</si>
  <si>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</si>
  <si>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</si>
  <si>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</si>
  <si>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</si>
  <si>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</si>
  <si>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</si>
  <si>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</si>
  <si>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</si>
  <si>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</si>
  <si>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</si>
  <si>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</si>
  <si>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</si>
  <si>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</si>
  <si>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</si>
  <si>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</si>
  <si>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</si>
  <si>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</si>
  <si>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</si>
  <si>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</si>
  <si>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</si>
  <si>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</si>
  <si>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</si>
  <si>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</si>
  <si>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</si>
  <si>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</si>
  <si>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</si>
  <si>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</si>
  <si>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</si>
  <si>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</si>
  <si>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</si>
  <si>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</si>
  <si>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</si>
  <si>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</si>
  <si>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</si>
  <si>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</si>
  <si>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</si>
  <si>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</si>
  <si>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</si>
  <si>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</si>
  <si>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</si>
  <si>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</si>
  <si>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</si>
  <si>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</si>
  <si>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</si>
  <si>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</si>
  <si>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</si>
  <si>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</si>
  <si>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</si>
  <si>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</si>
  <si>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</si>
  <si>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</si>
  <si>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</si>
  <si>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</si>
  <si>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</si>
  <si>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</si>
  <si>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</si>
  <si>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</si>
  <si>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</si>
  <si>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</si>
  <si>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</si>
  <si>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</si>
  <si>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</si>
  <si>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</si>
  <si>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</si>
  <si>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</si>
  <si>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</si>
  <si>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</si>
  <si>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</si>
  <si>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</si>
  <si>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</si>
  <si>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</si>
  <si>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</si>
  <si>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</si>
  <si>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</si>
  <si>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</si>
  <si>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</si>
  <si>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</si>
  <si>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</si>
  <si>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</si>
  <si>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</si>
  <si>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</si>
  <si>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</si>
  <si>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</si>
  <si>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</si>
  <si>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</si>
  <si>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</si>
  <si>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</si>
  <si>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</si>
  <si>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</si>
  <si>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</si>
  <si>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</si>
  <si>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</si>
  <si>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</si>
  <si>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</si>
  <si>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</si>
  <si>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</si>
  <si>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</si>
  <si>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</si>
  <si>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</si>
  <si>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</si>
  <si>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</si>
  <si>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</si>
  <si>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</si>
  <si>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</si>
  <si>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</si>
  <si>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</si>
  <si>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</si>
  <si>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</si>
  <si>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</si>
  <si>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</si>
  <si>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</si>
  <si>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</si>
  <si>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</si>
  <si>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</si>
  <si>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</si>
  <si>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</si>
  <si>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</si>
  <si>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</si>
  <si>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</si>
  <si>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</si>
  <si>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</si>
  <si>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</si>
  <si>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</si>
  <si>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</si>
  <si>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</si>
  <si>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</si>
  <si>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</si>
  <si>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</si>
  <si>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</si>
  <si>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</si>
  <si>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</si>
  <si>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</si>
  <si>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</si>
  <si>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</si>
  <si>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</si>
  <si>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</si>
  <si>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</si>
  <si>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</si>
  <si>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</si>
  <si>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</si>
  <si>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</si>
  <si>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</si>
  <si>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</si>
  <si>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</si>
  <si>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</si>
  <si>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</si>
  <si>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</si>
  <si>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</si>
  <si>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</si>
  <si>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</si>
  <si>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</si>
  <si>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</si>
  <si>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</si>
  <si>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</si>
  <si>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</si>
  <si>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</si>
  <si>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</si>
  <si>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</si>
  <si>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</si>
  <si>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</si>
  <si>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</si>
  <si>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</si>
  <si>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</si>
  <si>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</si>
  <si>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</si>
  <si>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</si>
  <si>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</si>
  <si>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</si>
  <si>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</si>
  <si>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</si>
  <si>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</si>
  <si>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</si>
  <si>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</si>
  <si>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</si>
  <si>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</si>
  <si>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</si>
  <si>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</si>
  <si>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</si>
  <si>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</si>
  <si>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</si>
  <si>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</si>
  <si>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</si>
  <si>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</si>
  <si>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</si>
  <si>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</si>
  <si>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</si>
  <si>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</si>
  <si>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</si>
  <si>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</si>
  <si>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</si>
  <si>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</si>
  <si>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</si>
  <si>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</si>
  <si>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</si>
  <si>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</si>
  <si>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</si>
  <si>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</si>
  <si>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</si>
  <si>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</si>
  <si>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</si>
  <si>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</si>
  <si>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</si>
  <si>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</si>
  <si>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</si>
  <si>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</si>
  <si>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</si>
  <si>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</si>
  <si>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</si>
  <si>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</si>
  <si>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</si>
  <si>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</si>
  <si>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</si>
  <si>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</si>
  <si>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</si>
  <si>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</si>
  <si>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</si>
  <si>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</si>
  <si>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</si>
  <si>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</si>
  <si>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</si>
  <si>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</si>
  <si>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</si>
  <si>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</si>
  <si>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</si>
  <si>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</si>
  <si>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</si>
  <si>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</si>
  <si>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</si>
  <si>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</si>
  <si>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</si>
  <si>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</si>
  <si>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</si>
  <si>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</si>
  <si>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</si>
  <si>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</si>
  <si>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</si>
  <si>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</si>
  <si>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</si>
  <si>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</si>
  <si>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</si>
  <si>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</si>
  <si>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</si>
  <si>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</si>
  <si>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</si>
  <si>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</si>
  <si>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</si>
  <si>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</si>
  <si>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</si>
  <si>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</si>
  <si>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</si>
  <si>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</si>
  <si>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</si>
  <si>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</si>
  <si>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</si>
  <si>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</si>
  <si>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</si>
  <si>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</si>
  <si>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</si>
  <si>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</si>
  <si>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</si>
  <si>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</si>
  <si>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</si>
  <si>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</si>
  <si>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</si>
  <si>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</si>
  <si>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</si>
  <si>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</si>
  <si>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</si>
  <si>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</si>
  <si>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</si>
  <si>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</si>
  <si>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</si>
  <si>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</si>
  <si>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</si>
  <si>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</si>
  <si>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</si>
  <si>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</si>
  <si>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</si>
  <si>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</si>
  <si>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</si>
  <si>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</si>
  <si>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</si>
  <si>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</si>
  <si>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</si>
  <si>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</si>
  <si>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</si>
  <si>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</si>
  <si>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</si>
  <si>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</si>
  <si>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</si>
  <si>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</si>
  <si>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</si>
  <si>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</si>
  <si>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</si>
  <si>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</si>
  <si>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</si>
  <si>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</si>
  <si>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</si>
  <si>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</si>
  <si>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</si>
  <si>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</si>
  <si>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</si>
  <si>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</si>
  <si>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</si>
  <si>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</si>
  <si>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</si>
  <si>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</si>
  <si>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</si>
  <si>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</si>
  <si>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</si>
  <si>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</si>
  <si>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</si>
  <si>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</si>
  <si>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</si>
  <si>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</si>
  <si>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</si>
  <si>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</si>
  <si>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</si>
  <si>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</si>
  <si>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</si>
  <si>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</si>
  <si>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</si>
  <si>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</si>
  <si>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</si>
  <si>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</si>
  <si>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</si>
  <si>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</si>
  <si>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</si>
  <si>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</si>
  <si>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</si>
  <si>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</si>
  <si>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</si>
  <si>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</si>
  <si>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</si>
  <si>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</si>
  <si>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</si>
  <si>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</si>
  <si>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</si>
  <si>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</si>
  <si>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</si>
  <si>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</si>
  <si>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</si>
  <si>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</si>
  <si>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</si>
  <si>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</si>
  <si>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</si>
  <si>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</si>
  <si>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</si>
  <si>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</si>
  <si>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</si>
  <si>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</si>
  <si>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</si>
  <si>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</si>
  <si>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</si>
  <si>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</si>
  <si>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</si>
  <si>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</si>
  <si>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</si>
  <si>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</si>
  <si>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</si>
  <si>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</si>
  <si>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</si>
  <si>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</si>
  <si>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</si>
  <si>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</si>
  <si>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</si>
  <si>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</si>
  <si>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</si>
  <si>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</si>
  <si>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</si>
  <si>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</si>
  <si>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</si>
  <si>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</si>
  <si>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</si>
  <si>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</si>
  <si>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</si>
  <si>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</si>
  <si>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</si>
  <si>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</si>
  <si>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</si>
  <si>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</si>
  <si>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</si>
  <si>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</si>
  <si>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</si>
  <si>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</si>
  <si>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</si>
  <si>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</si>
  <si>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</si>
  <si>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</si>
  <si>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</si>
  <si>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</si>
  <si>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</si>
  <si>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</si>
  <si>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</si>
  <si>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</si>
  <si>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</si>
  <si>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</si>
  <si>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</si>
  <si>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</si>
  <si>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</si>
  <si>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</si>
  <si>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</si>
  <si>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</si>
  <si>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</si>
  <si>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</si>
  <si>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</si>
  <si>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</si>
  <si>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</si>
  <si>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</si>
  <si>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</si>
  <si>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</si>
  <si>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</si>
  <si>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</si>
  <si>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</si>
  <si>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</si>
  <si>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</si>
  <si>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</si>
  <si>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</si>
  <si>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</si>
  <si>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</si>
  <si>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</si>
  <si>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</si>
  <si>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</si>
  <si>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</si>
  <si>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</si>
  <si>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</si>
  <si>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</si>
  <si>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</si>
  <si>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</si>
  <si>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</si>
  <si>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</si>
  <si>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</si>
  <si>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</si>
  <si>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</si>
  <si>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</si>
  <si>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</si>
  <si>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</si>
  <si>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</si>
  <si>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</si>
  <si>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</si>
  <si>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</si>
  <si>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</si>
  <si>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</si>
  <si>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</si>
  <si>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</si>
  <si>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</si>
  <si>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</si>
  <si>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</si>
  <si>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</si>
  <si>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</si>
  <si>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</si>
  <si>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</si>
  <si>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</si>
  <si>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</si>
  <si>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</si>
  <si>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</si>
  <si>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</si>
  <si>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</si>
  <si>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</si>
  <si>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</si>
  <si>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</si>
  <si>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</si>
  <si>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</si>
  <si>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</si>
  <si>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</si>
  <si>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</si>
  <si>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</si>
  <si>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</si>
  <si>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</si>
  <si>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</si>
  <si>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</si>
  <si>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</si>
  <si>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</si>
  <si>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</si>
  <si>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</si>
  <si>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</si>
  <si>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</si>
  <si>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</si>
  <si>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</si>
  <si>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</si>
  <si>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</si>
  <si>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</si>
  <si>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</si>
  <si>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</si>
  <si>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</si>
  <si>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</si>
  <si>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</si>
  <si>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</si>
  <si>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</si>
  <si>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</si>
  <si>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</si>
  <si>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</si>
  <si>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</si>
  <si>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</si>
  <si>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</si>
  <si>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</si>
  <si>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</si>
  <si>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</si>
  <si>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</si>
  <si>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</si>
  <si>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</si>
  <si>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</si>
  <si>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</si>
  <si>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</si>
  <si>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</si>
  <si>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</si>
  <si>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</si>
  <si>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</si>
  <si>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</si>
  <si>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</si>
  <si>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</si>
  <si>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</si>
  <si>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</si>
  <si>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</si>
  <si>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</si>
  <si>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</si>
  <si>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</si>
  <si>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</si>
  <si>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</si>
  <si>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</si>
  <si>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</si>
  <si>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</si>
  <si>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</si>
  <si>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</si>
  <si>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</si>
  <si>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</si>
  <si>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</si>
  <si>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</si>
  <si>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</si>
  <si>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</si>
  <si>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</si>
  <si>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</si>
  <si>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</si>
  <si>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</si>
  <si>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</si>
  <si>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</si>
  <si>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</si>
  <si>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</si>
  <si>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</si>
  <si>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</si>
  <si>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</si>
  <si>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</si>
  <si>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</si>
  <si>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</si>
  <si>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</si>
  <si>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</si>
  <si>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</si>
  <si>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</si>
  <si>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</si>
  <si>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</si>
  <si>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</si>
  <si>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</si>
  <si>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</si>
  <si>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</si>
  <si>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</si>
  <si>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</si>
  <si>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</si>
  <si>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</si>
  <si>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</si>
  <si>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</si>
  <si>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</si>
  <si>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</si>
  <si>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</si>
  <si>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</si>
  <si>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</si>
  <si>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</si>
  <si>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</si>
  <si>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</si>
  <si>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</si>
  <si>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</si>
  <si>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</si>
  <si>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</si>
  <si>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</si>
  <si>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</si>
  <si>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</si>
  <si>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</si>
  <si>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</si>
  <si>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</si>
  <si>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</si>
  <si>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</si>
  <si>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</si>
  <si>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</si>
  <si>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</si>
  <si>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</si>
  <si>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</si>
  <si>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</si>
  <si>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</si>
  <si>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</si>
  <si>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</si>
  <si>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</si>
  <si>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</si>
  <si>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</si>
  <si>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</si>
  <si>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</si>
  <si>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</si>
  <si>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</si>
  <si>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</si>
  <si>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</si>
  <si>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</si>
  <si>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</si>
  <si>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</si>
  <si>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</si>
  <si>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</si>
  <si>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</si>
  <si>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</si>
  <si>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</si>
  <si>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</si>
  <si>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</si>
  <si>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</si>
  <si>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</si>
  <si>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</si>
  <si>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</si>
  <si>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</si>
  <si>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</si>
  <si>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</si>
  <si>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</si>
  <si>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</si>
  <si>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</si>
  <si>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</si>
  <si>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</si>
  <si>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</si>
  <si>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</si>
  <si>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</si>
  <si>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</si>
  <si>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</si>
  <si>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</si>
  <si>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</si>
  <si>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</si>
  <si>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</si>
  <si>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</si>
  <si>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</si>
  <si>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</si>
  <si>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</si>
  <si>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</si>
  <si>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</si>
  <si>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</si>
  <si>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</si>
  <si>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</si>
  <si>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</si>
  <si>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</si>
  <si>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</si>
  <si>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</si>
  <si>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</si>
  <si>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</si>
  <si>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</si>
  <si>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</si>
  <si>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</si>
  <si>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</si>
  <si>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</si>
  <si>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</si>
  <si>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</si>
  <si>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</si>
  <si>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</si>
  <si>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</si>
  <si>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</si>
  <si>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</si>
  <si>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</si>
  <si>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</si>
  <si>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</si>
  <si>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</si>
  <si>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</si>
  <si>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</si>
  <si>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</si>
  <si>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</si>
  <si>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</si>
  <si>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</si>
  <si>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</si>
  <si>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</si>
  <si>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</si>
  <si>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</si>
  <si>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</si>
  <si>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</si>
  <si>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</si>
  <si>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</si>
  <si>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</si>
  <si>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</si>
  <si>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</si>
  <si>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</si>
  <si>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</si>
  <si>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</si>
  <si>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</si>
  <si>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</si>
  <si>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</si>
  <si>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</si>
  <si>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</si>
  <si>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</si>
  <si>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</si>
  <si>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</si>
  <si>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</si>
  <si>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</si>
  <si>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</si>
  <si>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</si>
  <si>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</si>
  <si>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</si>
  <si>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</si>
  <si>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</si>
  <si>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</si>
  <si>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</si>
  <si>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</si>
  <si>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</si>
  <si>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</si>
  <si>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</si>
  <si>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</si>
  <si>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</si>
  <si>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</si>
  <si>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</si>
  <si>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</si>
  <si>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</si>
  <si>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</si>
  <si>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</si>
  <si>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</si>
  <si>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</si>
  <si>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</si>
  <si>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</si>
  <si>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</si>
  <si>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</si>
  <si>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</si>
  <si>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</si>
  <si>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</si>
  <si>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</si>
  <si>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</si>
  <si>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</si>
  <si>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</si>
  <si>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</si>
  <si>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</si>
  <si>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</si>
  <si>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</si>
  <si>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</si>
  <si>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</si>
  <si>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</si>
  <si>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</si>
  <si>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</si>
  <si>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</si>
  <si>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</si>
  <si>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</si>
  <si>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</si>
  <si>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</si>
  <si>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</si>
  <si>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</si>
  <si>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</si>
  <si>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</si>
  <si>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</si>
  <si>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</si>
  <si>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</si>
  <si>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</si>
  <si>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</si>
  <si>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</si>
  <si>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</si>
  <si>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</si>
  <si>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</si>
  <si>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</si>
  <si>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</si>
  <si>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</si>
  <si>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</si>
  <si>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</si>
  <si>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</si>
  <si>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</si>
  <si>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</si>
  <si>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</si>
  <si>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</si>
  <si>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</si>
  <si>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</si>
  <si>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</si>
  <si>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</si>
  <si>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</si>
  <si>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</si>
  <si>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</si>
  <si>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</si>
  <si>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</si>
  <si>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</si>
  <si>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</si>
  <si>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</si>
  <si>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</si>
  <si>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</si>
  <si>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</si>
  <si>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</si>
  <si>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</si>
  <si>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</si>
  <si>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</si>
  <si>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</si>
  <si>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</si>
  <si>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</si>
  <si>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</si>
  <si>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</si>
  <si>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</si>
  <si>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</si>
  <si>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</si>
  <si>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</si>
  <si>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</si>
  <si>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</si>
  <si>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</si>
  <si>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</si>
  <si>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</si>
  <si>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</si>
  <si>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</si>
  <si>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</si>
  <si>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</si>
  <si>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</si>
  <si>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</si>
  <si>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</si>
  <si>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</si>
  <si>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</si>
  <si>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</si>
  <si>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</si>
  <si>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</si>
  <si>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</si>
  <si>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</si>
  <si>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</si>
  <si>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</si>
  <si>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</si>
  <si>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</si>
  <si>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</si>
  <si>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</si>
  <si>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</si>
  <si>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</si>
  <si>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</si>
  <si>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</si>
  <si>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</si>
  <si>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</si>
  <si>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</si>
  <si>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</si>
  <si>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</si>
  <si>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</si>
  <si>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</si>
  <si>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</si>
  <si>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</si>
  <si>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</si>
  <si>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</si>
  <si>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</si>
  <si>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</si>
  <si>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</si>
  <si>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</si>
  <si>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</si>
  <si>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</si>
  <si>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</si>
  <si>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</si>
  <si>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</si>
  <si>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</si>
  <si>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</si>
  <si>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</si>
  <si>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</si>
  <si>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</si>
  <si>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</si>
  <si>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</si>
  <si>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</si>
  <si>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</si>
  <si>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</si>
  <si>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</si>
  <si>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</si>
  <si>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</si>
  <si>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</si>
  <si>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</si>
  <si>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</si>
  <si>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</si>
  <si>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</si>
  <si>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</si>
  <si>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</si>
  <si>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</si>
  <si>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</si>
  <si>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</si>
  <si>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</si>
  <si>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</si>
  <si>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</si>
  <si>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</si>
  <si>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</si>
  <si>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</si>
  <si>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</si>
  <si>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</si>
  <si>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</si>
  <si>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</si>
  <si>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</si>
  <si>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</si>
  <si>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</si>
  <si>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</si>
  <si>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</si>
  <si>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</si>
  <si>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</si>
  <si>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</si>
  <si>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</si>
  <si>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</si>
  <si>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</si>
  <si>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</si>
  <si>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</si>
  <si>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</si>
  <si>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</si>
  <si>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</si>
  <si>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</si>
  <si>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</si>
  <si>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</si>
  <si>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</si>
  <si>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</si>
  <si>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</si>
  <si>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</si>
  <si>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</si>
  <si>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</si>
  <si>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</si>
  <si>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</si>
  <si>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</si>
  <si>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</si>
  <si>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</si>
  <si>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</si>
  <si>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</si>
  <si>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</si>
  <si>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</si>
  <si>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</si>
  <si>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</si>
  <si>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</si>
  <si>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</si>
  <si>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</si>
  <si>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</si>
  <si>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</si>
  <si>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</si>
  <si>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</si>
  <si>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</si>
  <si>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</si>
  <si>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</si>
  <si>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</si>
  <si>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</si>
  <si>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</si>
  <si>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</si>
  <si>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</si>
  <si>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</si>
  <si>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</si>
  <si>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</si>
  <si>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</si>
  <si>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</si>
  <si>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</si>
  <si>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</si>
  <si>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</si>
  <si>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</si>
  <si>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</si>
  <si>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</si>
  <si>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</si>
  <si>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</si>
  <si>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</si>
  <si>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</si>
  <si>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</si>
  <si>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</si>
  <si>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</si>
  <si>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</si>
  <si>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</si>
  <si>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</si>
  <si>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</si>
  <si>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</si>
  <si>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</si>
  <si>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</si>
  <si>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</si>
  <si>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</si>
  <si>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</si>
  <si>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</si>
  <si>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</si>
  <si>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</si>
  <si>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</si>
  <si>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</si>
  <si>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</si>
  <si>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</si>
  <si>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</si>
  <si>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</si>
  <si>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</si>
  <si>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</si>
  <si>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</si>
  <si>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</si>
  <si>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</si>
  <si>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</si>
  <si>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</si>
  <si>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</si>
  <si>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</si>
  <si>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</si>
  <si>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</si>
  <si>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</si>
  <si>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</si>
  <si>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</si>
  <si>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</si>
  <si>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</si>
  <si>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</si>
  <si>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</si>
  <si>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</si>
  <si>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</si>
  <si>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</si>
  <si>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</si>
  <si>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</si>
  <si>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</si>
  <si>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</si>
  <si>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</si>
  <si>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</si>
  <si>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</si>
  <si>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</si>
  <si>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</si>
  <si>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</si>
  <si>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</si>
  <si>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</si>
  <si>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</si>
  <si>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</si>
  <si>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</si>
  <si>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</si>
  <si>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</si>
  <si>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</si>
  <si>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</si>
  <si>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</si>
  <si>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</si>
  <si>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</si>
  <si>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</si>
  <si>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</si>
  <si>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</si>
  <si>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</si>
  <si>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</si>
  <si>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</si>
  <si>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</si>
  <si>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</si>
  <si>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</si>
  <si>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</si>
  <si>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</si>
  <si>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</si>
  <si>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</si>
  <si>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</si>
  <si>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</si>
  <si>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</si>
  <si>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</si>
  <si>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</si>
  <si>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</si>
  <si>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</si>
  <si>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</si>
  <si>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</si>
  <si>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</si>
  <si>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</si>
  <si>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</si>
  <si>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</si>
  <si>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</si>
  <si>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</si>
  <si>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</si>
  <si>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</si>
  <si>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</si>
  <si>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</si>
  <si>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</si>
  <si>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</si>
  <si>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</si>
  <si>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</si>
  <si>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</si>
  <si>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</si>
  <si>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</si>
  <si>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</si>
  <si>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</si>
  <si>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</si>
  <si>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</si>
  <si>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</si>
  <si>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</si>
  <si>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</si>
  <si>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</si>
  <si>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</si>
  <si>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</si>
  <si>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</si>
  <si>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</si>
  <si>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</si>
  <si>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</si>
  <si>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</si>
  <si>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</si>
  <si>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</si>
  <si>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</si>
  <si>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</si>
  <si>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</si>
  <si>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</si>
  <si>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</si>
  <si>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</si>
  <si>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</si>
  <si>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</si>
  <si>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</si>
  <si>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</si>
  <si>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</si>
  <si>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</si>
  <si>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</si>
  <si>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</si>
  <si>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</si>
  <si>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</si>
  <si>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</si>
  <si>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</si>
  <si>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</si>
  <si>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</si>
  <si>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</si>
  <si>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</si>
  <si>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</si>
  <si>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</si>
  <si>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</si>
  <si>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</si>
  <si>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</si>
  <si>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</si>
  <si>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</si>
  <si>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</si>
  <si>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</si>
  <si>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</si>
  <si>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</si>
  <si>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</si>
  <si>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</si>
  <si>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</si>
  <si>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</si>
  <si>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</si>
  <si>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</si>
  <si>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</si>
  <si>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</si>
  <si>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</si>
  <si>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</si>
  <si>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</si>
  <si>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</si>
  <si>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</si>
  <si>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</si>
  <si>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</si>
  <si>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</si>
  <si>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</si>
  <si>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</si>
  <si>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</si>
  <si>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</si>
  <si>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</si>
  <si>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</si>
  <si>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</si>
  <si>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</si>
  <si>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</si>
  <si>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</si>
  <si>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</si>
  <si>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</si>
  <si>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</si>
  <si>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</si>
  <si>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</si>
  <si>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</si>
  <si>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</si>
  <si>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</si>
  <si>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</si>
  <si>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</si>
  <si>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</si>
  <si>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</si>
  <si>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</si>
  <si>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</si>
  <si>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</si>
  <si>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</si>
  <si>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</si>
  <si>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</si>
  <si>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</si>
  <si>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</si>
  <si>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</si>
  <si>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</si>
  <si>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</si>
  <si>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</si>
  <si>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</si>
  <si>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</si>
  <si>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</si>
  <si>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</si>
  <si>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</si>
  <si>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</si>
  <si>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</si>
  <si>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</si>
  <si>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</si>
  <si>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</si>
  <si>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</si>
  <si>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</si>
  <si>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</si>
  <si>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</si>
  <si>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</si>
  <si>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</si>
  <si>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</si>
  <si>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</si>
  <si>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</si>
  <si>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</si>
  <si>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</si>
  <si>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</si>
  <si>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</si>
  <si>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</si>
  <si>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</si>
  <si>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</si>
  <si>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</si>
  <si>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</si>
  <si>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</si>
  <si>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</si>
  <si>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</si>
  <si>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</si>
  <si>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</si>
  <si>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</si>
  <si>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</si>
  <si>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</si>
  <si>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</si>
  <si>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</si>
  <si>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</si>
  <si>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</si>
  <si>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</si>
  <si>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</si>
  <si>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</si>
  <si>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</si>
  <si>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</si>
  <si>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</si>
  <si>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</si>
  <si>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</si>
  <si>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</si>
  <si>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</si>
  <si>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</si>
  <si>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</si>
  <si>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</si>
  <si>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</si>
  <si>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</si>
  <si>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</si>
  <si>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</si>
  <si>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</si>
  <si>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</si>
  <si>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</si>
  <si>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</si>
  <si>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</si>
  <si>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</si>
  <si>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</si>
  <si>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</si>
  <si>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</si>
  <si>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</si>
  <si>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</si>
  <si>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</si>
  <si>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</si>
  <si>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</si>
  <si>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</si>
  <si>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</si>
  <si>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</si>
  <si>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</si>
  <si>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</si>
  <si>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</si>
  <si>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</si>
  <si>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</si>
  <si>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</si>
  <si>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</si>
  <si>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</si>
  <si>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</si>
  <si>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</si>
  <si>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</si>
  <si>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</si>
  <si>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</si>
  <si>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</si>
  <si>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</si>
  <si>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</si>
  <si>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</si>
  <si>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</si>
  <si>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</si>
  <si>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</si>
  <si>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</si>
  <si>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</si>
  <si>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</si>
  <si>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</si>
  <si>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</si>
  <si>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</si>
  <si>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</si>
  <si>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</si>
  <si>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</si>
  <si>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</si>
  <si>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</si>
  <si>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</si>
  <si>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</si>
  <si>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</si>
  <si>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</si>
  <si>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</si>
  <si>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</si>
  <si>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</si>
  <si>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</si>
  <si>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</si>
  <si>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</si>
  <si>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</si>
  <si>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</si>
  <si>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</si>
  <si>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</si>
  <si>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</si>
  <si>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</si>
  <si>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</si>
  <si>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</si>
  <si>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</si>
  <si>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</si>
  <si>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</si>
  <si>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</si>
  <si>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</si>
  <si>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</si>
  <si>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</si>
  <si>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</si>
  <si>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</si>
  <si>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</si>
  <si>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</si>
  <si>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</si>
  <si>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</si>
  <si>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</si>
  <si>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</si>
  <si>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</si>
  <si>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</si>
  <si>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</si>
  <si>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</si>
  <si>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</si>
  <si>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</si>
  <si>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</si>
  <si>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</si>
  <si>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</si>
  <si>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</si>
  <si>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</si>
  <si>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</si>
  <si>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</si>
  <si>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</si>
  <si>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</si>
  <si>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</si>
  <si>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</si>
  <si>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</si>
  <si>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</si>
  <si>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</si>
  <si>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</si>
  <si>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</si>
  <si>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</si>
  <si>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</si>
  <si>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</si>
  <si>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</si>
  <si>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</si>
  <si>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</si>
  <si>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</si>
  <si>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</si>
  <si>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</si>
  <si>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</si>
  <si>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</si>
  <si>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</si>
  <si>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</si>
  <si>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</si>
  <si>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</si>
  <si>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</si>
  <si>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</si>
  <si>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</si>
  <si>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</si>
  <si>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</si>
  <si>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</si>
  <si>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</si>
  <si>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</si>
  <si>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</si>
  <si>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</si>
  <si>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</si>
  <si>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</si>
  <si>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</si>
  <si>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</si>
  <si>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</si>
  <si>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</si>
  <si>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</si>
  <si>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</si>
  <si>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</si>
  <si>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</si>
  <si>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</si>
  <si>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</si>
  <si>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</si>
  <si>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</si>
  <si>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</si>
  <si>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</si>
  <si>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</si>
  <si>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</si>
  <si>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</si>
  <si>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</si>
  <si>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</si>
  <si>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</si>
  <si>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</si>
  <si>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</si>
  <si>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</si>
  <si>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</si>
  <si>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</si>
  <si>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</si>
  <si>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</si>
  <si>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</si>
  <si>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</si>
  <si>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</si>
  <si>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</si>
  <si>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</si>
  <si>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</si>
  <si>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</si>
  <si>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</si>
  <si>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</si>
  <si>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</si>
  <si>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</si>
  <si>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</si>
  <si>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</si>
  <si>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</si>
  <si>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</si>
  <si>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</si>
  <si>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</si>
  <si>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</si>
  <si>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</si>
  <si>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</si>
  <si>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</si>
  <si>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</si>
  <si>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</si>
  <si>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</si>
  <si>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</si>
  <si>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</si>
  <si>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</si>
  <si>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</si>
  <si>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</si>
  <si>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</si>
  <si>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</si>
  <si>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</si>
  <si>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</si>
  <si>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</si>
  <si>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</si>
  <si>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</si>
  <si>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</si>
  <si>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</si>
  <si>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</si>
  <si>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</si>
  <si>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</si>
  <si>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</si>
  <si>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</si>
  <si>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</si>
  <si>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</si>
  <si>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</si>
  <si>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</si>
  <si>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</si>
  <si>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</si>
  <si>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</si>
  <si>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</si>
  <si>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</si>
  <si>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</si>
  <si>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</si>
  <si>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</si>
  <si>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</si>
  <si>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</si>
  <si>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</si>
  <si>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</si>
  <si>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</si>
  <si>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</si>
  <si>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</si>
  <si>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</si>
  <si>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</si>
  <si>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</si>
  <si>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</si>
  <si>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</si>
  <si>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</si>
  <si>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</si>
  <si>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</si>
  <si>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</si>
  <si>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</si>
  <si>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</si>
  <si>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</si>
  <si>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</si>
  <si>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</si>
  <si>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</si>
  <si>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</si>
  <si>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</si>
  <si>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</si>
  <si>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</si>
  <si>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</si>
  <si>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</si>
  <si>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</si>
  <si>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</si>
  <si>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</si>
  <si>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</si>
  <si>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</si>
  <si>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</si>
  <si>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</si>
  <si>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</si>
  <si>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</si>
  <si>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</si>
  <si>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</si>
  <si>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</si>
  <si>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</si>
  <si>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</si>
  <si>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</si>
  <si>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</si>
  <si>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</si>
  <si>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</si>
  <si>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</si>
  <si>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</si>
  <si>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</si>
  <si>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</si>
  <si>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</si>
  <si>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</si>
  <si>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</si>
  <si>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</si>
  <si>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</si>
  <si>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</si>
  <si>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</si>
  <si>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</si>
  <si>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</si>
  <si>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</si>
  <si>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</si>
  <si>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</si>
  <si>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</si>
  <si>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</si>
  <si>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</si>
  <si>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</si>
  <si>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</si>
  <si>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</si>
  <si>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</si>
  <si>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</si>
  <si>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</si>
  <si>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</si>
  <si>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</si>
  <si>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</si>
  <si>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</si>
  <si>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</si>
  <si>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</si>
  <si>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</si>
  <si>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</si>
  <si>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</si>
  <si>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</si>
  <si>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</si>
  <si>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</si>
  <si>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</si>
  <si>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</si>
  <si>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</si>
  <si>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</si>
  <si>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</si>
  <si>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</si>
  <si>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</si>
  <si>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</si>
  <si>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</si>
  <si>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</si>
  <si>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</si>
  <si>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</si>
  <si>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</si>
  <si>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</si>
  <si>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</si>
  <si>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</si>
  <si>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</si>
  <si>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</si>
  <si>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</si>
  <si>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</si>
  <si>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</si>
  <si>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</si>
  <si>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</si>
  <si>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</si>
  <si>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</si>
  <si>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</si>
  <si>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</si>
  <si>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</si>
  <si>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</si>
  <si>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</si>
  <si>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</si>
  <si>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</si>
  <si>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</si>
  <si>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</si>
  <si>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</si>
  <si>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</si>
  <si>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</si>
  <si>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</si>
  <si>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</si>
  <si>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</si>
  <si>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</si>
  <si>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</si>
  <si>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</si>
  <si>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</si>
  <si>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</si>
  <si>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</si>
  <si>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</si>
  <si>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</si>
  <si>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</si>
  <si>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</si>
  <si>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</si>
  <si>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</si>
  <si>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</si>
  <si>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</si>
  <si>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</si>
  <si>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</si>
  <si>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</si>
  <si>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</si>
  <si>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</si>
  <si>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</si>
  <si>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</si>
  <si>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</si>
  <si>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</si>
  <si>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</si>
  <si>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</si>
  <si>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</si>
  <si>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</si>
  <si>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</si>
  <si>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</si>
  <si>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</si>
  <si>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</si>
  <si>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</si>
  <si>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</si>
  <si>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</si>
  <si>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</si>
  <si>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</si>
  <si>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</si>
  <si>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</si>
  <si>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</si>
  <si>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</si>
  <si>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</si>
  <si>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</si>
  <si>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</si>
  <si>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</si>
  <si>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</si>
  <si>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</si>
  <si>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</si>
  <si>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</si>
  <si>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</si>
  <si>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</si>
  <si>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</si>
  <si>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</si>
  <si>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</si>
  <si>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</si>
  <si>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</si>
  <si>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</si>
  <si>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</si>
  <si>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</si>
  <si>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</si>
  <si>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</si>
  <si>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</si>
  <si>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</si>
  <si>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</si>
  <si>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</si>
  <si>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</si>
  <si>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</si>
  <si>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</si>
  <si>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</si>
  <si>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</si>
  <si>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</si>
  <si>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</si>
  <si>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</si>
  <si>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</si>
  <si>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</si>
  <si>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</si>
  <si>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</si>
  <si>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</si>
  <si>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</si>
  <si>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</si>
  <si>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</si>
  <si>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</si>
  <si>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</si>
  <si>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</si>
  <si>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</si>
  <si>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</si>
  <si>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</si>
  <si>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</si>
  <si>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</si>
  <si>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</si>
  <si>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</si>
  <si>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</si>
  <si>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</si>
  <si>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</si>
  <si>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</si>
  <si>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</si>
  <si>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</si>
  <si>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</si>
  <si>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</si>
  <si>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</si>
  <si>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</si>
  <si>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</si>
  <si>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</si>
  <si>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</si>
  <si>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</si>
  <si>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</si>
  <si>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</si>
  <si>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</si>
  <si>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</si>
  <si>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</si>
  <si>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</si>
  <si>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</si>
  <si>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</si>
  <si>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</si>
  <si>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</si>
  <si>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</si>
  <si>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</si>
  <si>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</si>
  <si>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</si>
  <si>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</si>
  <si>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</si>
  <si>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</si>
  <si>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</si>
  <si>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</si>
  <si>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</si>
  <si>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</si>
  <si>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</si>
  <si>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</si>
  <si>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</si>
  <si>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</si>
  <si>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</si>
  <si>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</si>
  <si>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</si>
  <si>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</si>
  <si>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</si>
  <si>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</si>
  <si>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</si>
  <si>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</si>
  <si>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</si>
  <si>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</si>
  <si>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</si>
  <si>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</si>
  <si>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</si>
  <si>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</si>
  <si>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</si>
  <si>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</si>
  <si>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</si>
  <si>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</si>
  <si>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</si>
  <si>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</si>
  <si>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</si>
  <si>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</si>
  <si>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</si>
  <si>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</si>
  <si>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</si>
  <si>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</si>
  <si>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</si>
  <si>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</si>
  <si>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</si>
  <si>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</si>
  <si>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</si>
  <si>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</si>
  <si>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</si>
  <si>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</si>
  <si>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</si>
  <si>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</si>
  <si>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</si>
  <si>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</si>
  <si>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</si>
  <si>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</si>
  <si>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</si>
  <si>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</si>
  <si>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</si>
  <si>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</si>
  <si>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</si>
  <si>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</si>
  <si>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</si>
  <si>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</si>
  <si>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</si>
  <si>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</si>
  <si>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</si>
  <si>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</si>
  <si>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</si>
  <si>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</si>
  <si>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</si>
  <si>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</si>
  <si>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</si>
  <si>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</si>
  <si>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</si>
  <si>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</si>
  <si>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</si>
  <si>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</si>
  <si>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</si>
  <si>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</si>
  <si>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</si>
  <si>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</si>
  <si>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</si>
  <si>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</si>
  <si>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</si>
  <si>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</si>
  <si>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</si>
  <si>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</si>
  <si>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</si>
  <si>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</si>
  <si>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</si>
  <si>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</si>
  <si>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</si>
  <si>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</si>
  <si>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</si>
  <si>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</si>
  <si>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</si>
  <si>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</si>
  <si>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</si>
  <si>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</si>
  <si>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</si>
  <si>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</si>
  <si>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</si>
  <si>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</si>
  <si>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</si>
  <si>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</si>
  <si>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</si>
  <si>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</si>
  <si>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</si>
  <si>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</si>
  <si>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</si>
  <si>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</si>
  <si>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</si>
  <si>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</si>
  <si>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</si>
  <si>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</si>
  <si>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</si>
  <si>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</si>
  <si>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</si>
  <si>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</si>
  <si>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</si>
  <si>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</si>
  <si>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</si>
  <si>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</si>
  <si>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</si>
  <si>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</si>
  <si>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</si>
  <si>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</si>
  <si>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</si>
  <si>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</si>
  <si>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</si>
  <si>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</si>
  <si>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</si>
  <si>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</si>
  <si>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</si>
  <si>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</si>
  <si>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</si>
  <si>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</si>
  <si>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</si>
  <si>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</si>
  <si>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</si>
  <si>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</si>
  <si>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</si>
  <si>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</si>
  <si>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</si>
  <si>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</si>
  <si>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</si>
  <si>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</si>
  <si>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</si>
  <si>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</si>
  <si>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</si>
  <si>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</si>
  <si>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</si>
  <si>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</si>
  <si>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</si>
  <si>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</si>
  <si>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</si>
  <si>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</si>
  <si>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</si>
  <si>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</si>
  <si>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</si>
  <si>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</si>
  <si>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</si>
  <si>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</si>
  <si>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</si>
  <si>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</si>
  <si>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</si>
  <si>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</si>
  <si>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</si>
  <si>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</si>
  <si>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</si>
  <si>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</si>
  <si>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</si>
  <si>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</si>
  <si>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</si>
  <si>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</si>
  <si>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</si>
  <si>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</si>
  <si>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</si>
  <si>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</si>
  <si>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</si>
  <si>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</si>
  <si>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</si>
  <si>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</si>
  <si>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</si>
  <si>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</si>
  <si>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</si>
  <si>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</si>
  <si>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</si>
  <si>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</si>
  <si>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</si>
  <si>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</si>
  <si>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</si>
  <si>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</si>
  <si>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</si>
  <si>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</si>
  <si>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</si>
  <si>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</si>
  <si>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</si>
  <si>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</si>
  <si>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</si>
  <si>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</si>
  <si>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</si>
  <si>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</si>
  <si>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</si>
  <si>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</si>
  <si>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</si>
  <si>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</si>
  <si>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</si>
  <si>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</si>
  <si>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</si>
  <si>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</si>
  <si>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</si>
  <si>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</si>
  <si>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</si>
  <si>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</si>
  <si>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</si>
  <si>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</si>
  <si>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</si>
  <si>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</si>
  <si>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</si>
  <si>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</si>
  <si>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</si>
  <si>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</si>
  <si>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</si>
  <si>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</si>
  <si>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</si>
  <si>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</si>
  <si>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</si>
  <si>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</si>
  <si>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</si>
  <si>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</si>
  <si>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</si>
  <si>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</si>
  <si>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</si>
  <si>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</si>
  <si>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</si>
  <si>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</si>
  <si>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</si>
  <si>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</si>
  <si>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</si>
  <si>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</si>
  <si>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</si>
  <si>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</si>
  <si>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</si>
  <si>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</si>
  <si>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</si>
  <si>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</si>
  <si>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</si>
  <si>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</si>
  <si>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</si>
  <si>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</si>
  <si>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</si>
  <si>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</si>
  <si>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</si>
  <si>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</si>
  <si>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</si>
  <si>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</si>
  <si>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</si>
  <si>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</si>
  <si>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</si>
  <si>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</si>
  <si>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</si>
  <si>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</si>
  <si>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</si>
  <si>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</si>
  <si>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</si>
  <si>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</si>
  <si>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</si>
  <si>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</si>
  <si>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</si>
  <si>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</si>
  <si>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</si>
  <si>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</si>
  <si>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</si>
  <si>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</si>
  <si>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</si>
  <si>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</si>
  <si>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</si>
  <si>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</si>
  <si>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</si>
  <si>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</si>
  <si>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</si>
  <si>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</si>
  <si>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</si>
  <si>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</si>
  <si>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</si>
  <si>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</si>
  <si>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</si>
  <si>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</si>
  <si>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</si>
  <si>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</si>
  <si>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</si>
  <si>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</si>
  <si>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</si>
  <si>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</si>
  <si>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</si>
  <si>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</si>
  <si>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</si>
  <si>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</si>
  <si>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</si>
  <si>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</si>
  <si>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</si>
  <si>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</si>
  <si>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</si>
  <si>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</si>
  <si>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</si>
  <si>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</si>
  <si>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</si>
  <si>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</si>
  <si>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</si>
  <si>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</si>
  <si>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</si>
  <si>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</si>
  <si>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</si>
  <si>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</si>
  <si>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</si>
  <si>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</si>
  <si>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</si>
  <si>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</si>
  <si>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</si>
  <si>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</si>
  <si>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</si>
  <si>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</si>
  <si>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</si>
  <si>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</si>
  <si>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</si>
  <si>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</si>
  <si>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</si>
  <si>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</si>
  <si>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</si>
  <si>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</si>
  <si>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</si>
  <si>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</si>
  <si>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</si>
  <si>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</si>
  <si>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</si>
  <si>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</si>
  <si>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</si>
  <si>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</si>
  <si>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</si>
  <si>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</si>
  <si>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</si>
  <si>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</si>
  <si>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</si>
  <si>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</si>
  <si>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</si>
  <si>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</si>
  <si>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</si>
  <si>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</si>
  <si>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</si>
  <si>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</si>
  <si>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</si>
  <si>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</si>
  <si>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</si>
  <si>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</si>
  <si>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</si>
  <si>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</si>
  <si>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</si>
  <si>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</si>
  <si>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</si>
  <si>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</si>
  <si>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</si>
  <si>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</si>
  <si>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</si>
  <si>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</si>
  <si>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</si>
  <si>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</si>
  <si>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</si>
  <si>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</si>
  <si>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</si>
  <si>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</si>
  <si>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</si>
  <si>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</si>
  <si>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</si>
  <si>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</si>
  <si>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</si>
  <si>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</si>
  <si>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</si>
  <si>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</si>
  <si>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</si>
  <si>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</si>
  <si>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</si>
  <si>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</si>
  <si>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</si>
  <si>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</si>
  <si>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</si>
  <si>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</si>
  <si>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</si>
  <si>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</si>
  <si>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</si>
  <si>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</si>
  <si>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</si>
  <si>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</si>
  <si>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</si>
  <si>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</si>
  <si>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</si>
  <si>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</si>
  <si>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</si>
  <si>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</si>
  <si>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</si>
  <si>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</si>
  <si>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</si>
  <si>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</si>
  <si>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</si>
  <si>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</si>
  <si>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</si>
  <si>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</si>
  <si>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</si>
  <si>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</si>
  <si>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</si>
  <si>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</si>
  <si>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</si>
  <si>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</si>
  <si>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</si>
  <si>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</si>
  <si>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</si>
  <si>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</si>
  <si>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</si>
  <si>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</si>
  <si>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</si>
  <si>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</si>
  <si>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</si>
  <si>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</si>
  <si>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</si>
  <si>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</si>
  <si>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</si>
  <si>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</si>
  <si>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</si>
  <si>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</si>
  <si>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</si>
  <si>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</si>
  <si>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</si>
  <si>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</si>
  <si>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</si>
  <si>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</si>
  <si>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</si>
  <si>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</si>
  <si>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</si>
  <si>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</si>
  <si>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</si>
  <si>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</si>
  <si>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</si>
  <si>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</si>
  <si>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</si>
  <si>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</si>
  <si>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</si>
  <si>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</si>
  <si>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</si>
  <si>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</si>
  <si>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</si>
  <si>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</si>
  <si>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</si>
  <si>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</si>
  <si>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</si>
  <si>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</si>
  <si>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</si>
  <si>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</si>
  <si>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</si>
  <si>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</si>
  <si>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</si>
  <si>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</si>
  <si>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</si>
  <si>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</si>
  <si>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</si>
  <si>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</si>
  <si>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</si>
  <si>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</si>
  <si>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</si>
  <si>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</si>
  <si>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</si>
  <si>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</si>
  <si>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</si>
  <si>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</si>
  <si>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</si>
  <si>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</si>
  <si>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</si>
  <si>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</si>
  <si>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</si>
  <si>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</si>
  <si>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</si>
  <si>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</si>
  <si>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</si>
  <si>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</si>
  <si>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</si>
  <si>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</si>
  <si>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</si>
  <si>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</si>
  <si>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</si>
  <si>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</si>
  <si>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</si>
  <si>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</si>
  <si>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</si>
  <si>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</si>
  <si>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</si>
  <si>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</si>
  <si>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</si>
  <si>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</si>
  <si>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</si>
  <si>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</si>
  <si>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</si>
  <si>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</si>
  <si>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</si>
  <si>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</si>
  <si>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</si>
  <si>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</si>
  <si>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</si>
  <si>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</si>
  <si>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</si>
  <si>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</si>
  <si>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</si>
  <si>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</si>
  <si>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</si>
  <si>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</si>
  <si>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</si>
  <si>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</si>
  <si>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</si>
  <si>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</si>
  <si>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</si>
  <si>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</si>
  <si>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</si>
  <si>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</si>
  <si>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</si>
  <si>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</si>
  <si>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</si>
  <si>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</si>
  <si>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</si>
  <si>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</si>
  <si>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</si>
  <si>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</si>
  <si>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</si>
  <si>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</si>
  <si>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</si>
  <si>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</si>
  <si>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</si>
  <si>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</si>
  <si>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</si>
  <si>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</si>
  <si>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</si>
  <si>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</si>
  <si>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</si>
  <si>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</si>
  <si>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</si>
  <si>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</si>
  <si>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</si>
  <si>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</si>
  <si>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</si>
  <si>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</si>
  <si>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</si>
  <si>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</si>
  <si>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</si>
  <si>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</si>
  <si>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</si>
  <si>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</si>
  <si>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</si>
  <si>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</si>
  <si>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</si>
  <si>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</si>
  <si>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</si>
  <si>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</si>
  <si>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</si>
  <si>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</si>
  <si>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</si>
  <si>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</si>
  <si>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</si>
  <si>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</si>
  <si>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</si>
  <si>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</si>
  <si>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</si>
  <si>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</si>
  <si>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</si>
  <si>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</si>
  <si>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</si>
  <si>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</si>
  <si>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</si>
  <si>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</si>
  <si>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</si>
  <si>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</si>
  <si>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</si>
  <si>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</si>
  <si>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</si>
  <si>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</si>
  <si>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</si>
  <si>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</si>
  <si>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</si>
  <si>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</si>
  <si>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</si>
  <si>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</si>
  <si>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</si>
  <si>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</si>
  <si>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</si>
  <si>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</si>
  <si>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</si>
  <si>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</si>
  <si>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</si>
  <si>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</si>
  <si>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</si>
  <si>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</si>
  <si>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</si>
  <si>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</si>
  <si>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</si>
  <si>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</si>
  <si>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</si>
  <si>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</si>
  <si>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</si>
  <si>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</si>
  <si>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</si>
  <si>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</si>
  <si>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</si>
  <si>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</si>
  <si>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</si>
  <si>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</si>
  <si>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</si>
  <si>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</si>
  <si>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</si>
  <si>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</si>
  <si>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</si>
  <si>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</si>
  <si>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</si>
  <si>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</si>
  <si>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</si>
  <si>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</si>
  <si>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</si>
  <si>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</si>
  <si>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</si>
  <si>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</si>
  <si>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</si>
  <si>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</si>
  <si>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</si>
  <si>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</si>
  <si>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</si>
  <si>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</si>
  <si>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</si>
  <si>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</si>
  <si>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</si>
  <si>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</si>
  <si>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</si>
  <si>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</si>
  <si>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</si>
  <si>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</si>
  <si>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</si>
  <si>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</si>
  <si>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</si>
  <si>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</si>
  <si>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</si>
  <si>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</si>
  <si>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</si>
  <si>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</si>
  <si>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</si>
  <si>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</si>
  <si>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</si>
  <si>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</si>
  <si>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</si>
  <si>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</si>
  <si>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</si>
  <si>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</si>
  <si>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</si>
  <si>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</si>
  <si>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</si>
  <si>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</si>
  <si>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</si>
  <si>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</si>
  <si>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</si>
  <si>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</si>
  <si>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</si>
  <si>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</si>
  <si>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</si>
  <si>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</si>
  <si>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</si>
  <si>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</si>
  <si>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</si>
  <si>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</si>
  <si>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</si>
  <si>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</si>
  <si>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</si>
  <si>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</si>
  <si>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</si>
  <si>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</si>
  <si>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</si>
  <si>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</si>
  <si>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</si>
  <si>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</si>
  <si>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</si>
  <si>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</si>
  <si>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</si>
  <si>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</si>
  <si>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</si>
  <si>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</si>
  <si>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</si>
  <si>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</si>
  <si>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</si>
  <si>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</si>
  <si>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</si>
  <si>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</si>
  <si>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</si>
  <si>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</si>
  <si>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</si>
  <si>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</si>
  <si>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</si>
  <si>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</si>
  <si>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</si>
  <si>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</si>
  <si>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</si>
  <si>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</si>
  <si>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</si>
  <si>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</si>
  <si>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</si>
  <si>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</si>
  <si>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</si>
  <si>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</si>
  <si>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</si>
  <si>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</si>
  <si>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</si>
  <si>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</si>
  <si>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</si>
  <si>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</si>
  <si>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</si>
  <si>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</si>
  <si>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</si>
  <si>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</si>
  <si>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</si>
  <si>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</si>
  <si>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</si>
  <si>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</si>
  <si>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</si>
  <si>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</si>
  <si>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</si>
  <si>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</si>
  <si>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</si>
  <si>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</si>
  <si>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</si>
  <si>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</si>
  <si>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</si>
  <si>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</si>
  <si>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</si>
  <si>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</si>
  <si>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</si>
  <si>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</si>
  <si>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</si>
  <si>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</si>
  <si>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</si>
  <si>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</si>
  <si>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</si>
  <si>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</si>
  <si>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</si>
  <si>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</si>
  <si>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</si>
  <si>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</si>
  <si>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</si>
  <si>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</si>
  <si>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</si>
  <si>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</si>
  <si>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</si>
  <si>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</si>
  <si>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</si>
  <si>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</si>
  <si>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</si>
  <si>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</si>
  <si>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</si>
  <si>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</si>
  <si>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</si>
  <si>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</si>
  <si>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</si>
  <si>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</si>
  <si>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</si>
  <si>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</si>
  <si>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</si>
  <si>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</si>
  <si>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</si>
  <si>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</si>
  <si>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</si>
  <si>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</si>
  <si>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</si>
  <si>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</si>
  <si>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</si>
  <si>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</si>
  <si>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</si>
  <si>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</si>
  <si>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</si>
  <si>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</si>
  <si>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</si>
  <si>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</si>
  <si>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</si>
  <si>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</si>
  <si>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</si>
  <si>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</si>
  <si>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</si>
  <si>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</si>
  <si>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</si>
  <si>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</si>
  <si>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</si>
  <si>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</si>
  <si>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</si>
  <si>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</si>
  <si>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</si>
  <si>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</si>
  <si>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</si>
  <si>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</si>
  <si>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</si>
  <si>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</si>
  <si>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</si>
  <si>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</si>
  <si>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</si>
  <si>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</si>
  <si>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</si>
  <si>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</si>
  <si>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</si>
  <si>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</si>
  <si>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</si>
  <si>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</si>
  <si>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</si>
  <si>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</si>
  <si>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</si>
  <si>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</si>
  <si>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</si>
  <si>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</si>
  <si>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</si>
  <si>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</si>
  <si>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</si>
  <si>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</si>
  <si>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</si>
  <si>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</si>
  <si>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</si>
  <si>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</si>
  <si>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</si>
  <si>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</si>
  <si>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</si>
  <si>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</si>
  <si>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</si>
  <si>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</si>
  <si>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</si>
  <si>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</si>
  <si>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</si>
  <si>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</si>
  <si>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</si>
  <si>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</si>
  <si>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</si>
  <si>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</si>
  <si>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</si>
  <si>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</si>
  <si>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</si>
  <si>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</si>
  <si>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</si>
  <si>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</si>
  <si>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</si>
  <si>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</si>
  <si>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</si>
  <si>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</si>
  <si>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</si>
  <si>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</si>
  <si>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</si>
  <si>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</si>
  <si>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</si>
  <si>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</si>
  <si>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</si>
  <si>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</si>
  <si>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</si>
  <si>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</si>
  <si>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</si>
  <si>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</si>
  <si>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</si>
  <si>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</si>
  <si>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</si>
  <si>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</si>
  <si>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</si>
  <si>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</si>
  <si>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</si>
  <si>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</si>
  <si>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</si>
  <si>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</si>
  <si>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</si>
  <si>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</si>
  <si>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</si>
  <si>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</si>
  <si>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</si>
  <si>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</si>
  <si>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</si>
  <si>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</si>
  <si>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</si>
  <si>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</si>
  <si>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</si>
  <si>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</si>
  <si>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</si>
  <si>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</si>
  <si>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</si>
  <si>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</si>
  <si>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</si>
  <si>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</si>
  <si>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</si>
  <si>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</si>
  <si>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</si>
  <si>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</si>
  <si>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</si>
  <si>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</si>
  <si>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</si>
  <si>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</si>
  <si>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</si>
  <si>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</si>
  <si>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</si>
  <si>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</si>
  <si>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</si>
  <si>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</si>
  <si>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</si>
  <si>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</si>
  <si>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</si>
  <si>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</si>
  <si>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</si>
  <si>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</si>
  <si>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</si>
  <si>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</si>
  <si>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</si>
  <si>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</si>
  <si>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</si>
  <si>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</si>
  <si>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</si>
  <si>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</si>
  <si>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</si>
  <si>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</si>
  <si>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</si>
  <si>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</si>
  <si>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</si>
  <si>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</si>
  <si>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</si>
  <si>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</si>
  <si>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</si>
  <si>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</si>
  <si>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</si>
  <si>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</si>
  <si>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</si>
  <si>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</si>
  <si>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</si>
  <si>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</si>
  <si>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</si>
  <si>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</si>
  <si>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</si>
  <si>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</si>
  <si>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</si>
  <si>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</si>
  <si>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</si>
  <si>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</si>
  <si>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</si>
  <si>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</si>
  <si>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</si>
  <si>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</si>
  <si>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</si>
  <si>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</si>
  <si>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</si>
  <si>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</si>
  <si>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</si>
  <si>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</si>
  <si>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</si>
  <si>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</si>
  <si>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</si>
  <si>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</si>
  <si>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</si>
  <si>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</si>
  <si>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</si>
  <si>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</si>
  <si>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</si>
  <si>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</si>
  <si>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</si>
  <si>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</si>
  <si>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</si>
  <si>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</si>
  <si>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</si>
  <si>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</si>
  <si>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</si>
  <si>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</si>
  <si>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</si>
  <si>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</si>
  <si>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</si>
  <si>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</si>
  <si>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</si>
  <si>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</si>
  <si>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</si>
  <si>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</si>
  <si>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</si>
  <si>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</si>
  <si>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</si>
  <si>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</si>
  <si>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</si>
  <si>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</si>
  <si>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</si>
  <si>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</si>
  <si>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</si>
  <si>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</si>
  <si>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</si>
  <si>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</si>
  <si>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</si>
  <si>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</si>
  <si>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</si>
  <si>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</si>
  <si>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</si>
  <si>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</si>
  <si>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</si>
  <si>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</si>
  <si>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</si>
  <si>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</si>
  <si>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</si>
  <si>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</si>
  <si>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</si>
  <si>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</si>
  <si>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</si>
  <si>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</si>
  <si>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</si>
  <si>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</si>
  <si>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</si>
  <si>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</si>
  <si>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</si>
  <si>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</si>
  <si>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</si>
  <si>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</si>
  <si>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</si>
  <si>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</si>
  <si>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</si>
  <si>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</si>
  <si>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</si>
  <si>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</si>
  <si>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</si>
  <si>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</si>
  <si>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</si>
  <si>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</si>
  <si>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</si>
  <si>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</si>
  <si>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</si>
  <si>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</si>
  <si>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</si>
  <si>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</si>
  <si>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</si>
  <si>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</si>
  <si>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</si>
  <si>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</si>
  <si>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</si>
  <si>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</si>
  <si>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</si>
  <si>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</si>
  <si>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</si>
  <si>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</si>
  <si>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</si>
  <si>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</si>
  <si>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</si>
  <si>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</si>
  <si>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</si>
  <si>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</si>
  <si>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</si>
  <si>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</si>
  <si>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</si>
  <si>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</si>
  <si>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</si>
  <si>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</si>
  <si>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</si>
  <si>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</si>
  <si>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</si>
  <si>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</si>
  <si>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</si>
  <si>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</si>
  <si>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</si>
  <si>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</si>
  <si>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</si>
  <si>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</si>
  <si>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</si>
  <si>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</si>
  <si>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</si>
  <si>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</si>
  <si>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</si>
  <si>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</si>
  <si>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</si>
  <si>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</si>
  <si>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</si>
  <si>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</si>
  <si>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</si>
  <si>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</si>
  <si>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</si>
  <si>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</si>
  <si>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</si>
  <si>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</si>
  <si>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</si>
  <si>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</si>
  <si>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</si>
  <si>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</si>
  <si>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</si>
  <si>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</si>
  <si>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</si>
  <si>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</si>
  <si>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</si>
  <si>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</si>
  <si>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</si>
  <si>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</si>
  <si>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</si>
  <si>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</si>
  <si>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</si>
  <si>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</si>
  <si>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</si>
  <si>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</si>
  <si>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</si>
  <si>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</si>
  <si>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</si>
  <si>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</si>
  <si>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</si>
  <si>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</si>
  <si>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</si>
  <si>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</si>
  <si>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</si>
  <si>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</si>
  <si>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</si>
  <si>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</si>
  <si>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</si>
  <si>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</si>
  <si>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</si>
  <si>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</si>
  <si>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</si>
  <si>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</si>
  <si>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</si>
  <si>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</si>
  <si>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</si>
  <si>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</si>
  <si>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</si>
  <si>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</si>
  <si>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</si>
  <si>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</si>
  <si>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</si>
  <si>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</si>
  <si>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</si>
  <si>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</si>
  <si>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</si>
  <si>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</si>
  <si>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</si>
  <si>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</si>
  <si>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</si>
  <si>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</si>
  <si>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</si>
  <si>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</si>
  <si>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</si>
  <si>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</si>
  <si>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</si>
  <si>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</si>
  <si>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</si>
  <si>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</si>
  <si>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</si>
  <si>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</si>
  <si>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</si>
  <si>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</si>
  <si>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</si>
  <si>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</si>
  <si>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</si>
  <si>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</si>
  <si>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</si>
  <si>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</si>
  <si>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</si>
  <si>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</si>
  <si>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</si>
  <si>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</si>
  <si>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</si>
  <si>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</si>
  <si>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</si>
  <si>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</si>
  <si>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</si>
  <si>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</si>
  <si>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</si>
  <si>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</si>
  <si>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</si>
  <si>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</si>
  <si>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</si>
  <si>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</si>
  <si>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</si>
  <si>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</si>
  <si>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</si>
  <si>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</si>
  <si>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</si>
  <si>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</si>
  <si>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</si>
  <si>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</si>
  <si>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</si>
  <si>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</si>
  <si>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</si>
  <si>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</si>
  <si>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</si>
  <si>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</si>
  <si>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</si>
  <si>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</si>
  <si>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</si>
  <si>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</si>
  <si>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</si>
  <si>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</si>
  <si>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</si>
  <si>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</si>
  <si>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</si>
  <si>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</si>
  <si>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</si>
  <si>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</si>
  <si>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</si>
  <si>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</si>
  <si>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</si>
  <si>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</si>
  <si>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</si>
  <si>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</si>
  <si>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</si>
  <si>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</si>
  <si>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</si>
  <si>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</si>
  <si>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</si>
  <si>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</si>
  <si>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</si>
  <si>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</si>
  <si>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</si>
  <si>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</si>
  <si>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</si>
  <si>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</si>
  <si>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</si>
  <si>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</si>
  <si>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</si>
  <si>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</si>
  <si>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</si>
  <si>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</si>
  <si>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</si>
  <si>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</si>
  <si>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</si>
  <si>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</si>
  <si>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</si>
  <si>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</si>
  <si>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</si>
  <si>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</si>
  <si>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</si>
  <si>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</si>
  <si>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</si>
  <si>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</si>
  <si>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</si>
  <si>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</si>
  <si>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</si>
  <si>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</si>
  <si>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</si>
  <si>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</si>
  <si>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</si>
  <si>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</si>
  <si>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</si>
  <si>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</si>
  <si>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</si>
  <si>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</si>
  <si>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</si>
  <si>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</si>
  <si>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</si>
  <si>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</si>
  <si>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</si>
  <si>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</si>
  <si>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</si>
  <si>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</si>
  <si>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</si>
  <si>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</si>
  <si>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</si>
  <si>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</si>
  <si>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</si>
  <si>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</si>
  <si>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</si>
  <si>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</si>
  <si>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</si>
  <si>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</si>
  <si>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</si>
  <si>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</si>
  <si>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</si>
  <si>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</si>
  <si>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</si>
  <si>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</si>
  <si>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</si>
  <si>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</si>
  <si>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</si>
  <si>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</si>
  <si>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</si>
  <si>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</si>
  <si>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</si>
  <si>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</si>
  <si>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</si>
  <si>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</si>
  <si>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</si>
  <si>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</si>
  <si>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</si>
  <si>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</si>
  <si>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</si>
  <si>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</si>
  <si>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</si>
  <si>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</si>
  <si>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</si>
  <si>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</si>
  <si>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</si>
  <si>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</si>
  <si>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</si>
  <si>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</si>
  <si>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</si>
  <si>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</si>
  <si>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</si>
  <si>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</si>
  <si>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</si>
  <si>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</si>
  <si>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</si>
  <si>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</si>
  <si>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</si>
  <si>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</si>
  <si>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</si>
  <si>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</si>
  <si>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</si>
  <si>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</si>
  <si>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</si>
  <si>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</si>
  <si>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</si>
  <si>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</si>
  <si>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</si>
  <si>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</si>
  <si>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</si>
  <si>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</si>
  <si>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</si>
  <si>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</si>
  <si>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</si>
  <si>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</si>
  <si>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</si>
  <si>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</si>
  <si>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</si>
  <si>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</si>
  <si>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</si>
  <si>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</si>
  <si>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</si>
  <si>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</si>
  <si>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</si>
  <si>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</si>
  <si>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</si>
  <si>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</si>
  <si>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</si>
  <si>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</si>
  <si>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</si>
  <si>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</si>
  <si>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</si>
  <si>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</si>
  <si>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</si>
  <si>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</si>
  <si>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</si>
  <si>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</si>
  <si>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</si>
  <si>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</si>
  <si>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</si>
  <si>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</si>
  <si>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</si>
  <si>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</si>
  <si>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</si>
  <si>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</si>
  <si>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</si>
  <si>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</si>
  <si>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</si>
  <si>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</si>
  <si>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</si>
  <si>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</si>
  <si>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</si>
  <si>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</si>
  <si>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</si>
  <si>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</si>
  <si>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</si>
  <si>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</si>
  <si>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</si>
  <si>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</si>
  <si>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</si>
  <si>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</si>
  <si>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</si>
  <si>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</si>
  <si>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</si>
  <si>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</si>
  <si>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</si>
  <si>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</si>
  <si>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</si>
  <si>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</si>
  <si>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</si>
  <si>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</si>
  <si>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</si>
  <si>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</si>
  <si>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</si>
  <si>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</si>
  <si>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</si>
  <si>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</si>
  <si>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</si>
  <si>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</si>
  <si>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</si>
  <si>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</si>
  <si>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</si>
  <si>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</si>
  <si>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</si>
  <si>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</si>
  <si>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</si>
  <si>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</si>
  <si>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</si>
  <si>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</si>
  <si>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</si>
  <si>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</si>
  <si>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</si>
  <si>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</si>
  <si>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</si>
  <si>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</si>
  <si>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</si>
  <si>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</si>
  <si>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</si>
  <si>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</si>
  <si>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</si>
  <si>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</si>
  <si>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</si>
  <si>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</si>
  <si>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</si>
  <si>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</si>
  <si>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</si>
  <si>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</si>
  <si>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</si>
  <si>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</si>
  <si>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</si>
  <si>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</si>
  <si>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</si>
  <si>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</si>
  <si>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</si>
  <si>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</si>
  <si>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</si>
  <si>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</si>
  <si>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</si>
  <si>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</si>
  <si>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</si>
  <si>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</si>
  <si>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</si>
  <si>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</si>
  <si>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</si>
  <si>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</si>
  <si>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</si>
  <si>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</si>
  <si>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</si>
  <si>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</si>
  <si>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</si>
  <si>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</si>
  <si>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</si>
  <si>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</si>
  <si>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</si>
  <si>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</si>
  <si>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</si>
  <si>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</si>
  <si>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</si>
  <si>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</si>
  <si>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</si>
  <si>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</si>
  <si>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</si>
  <si>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</si>
  <si>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</si>
  <si>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</si>
  <si>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</si>
  <si>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</si>
  <si>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</si>
  <si>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</si>
  <si>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</si>
  <si>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</si>
  <si>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</si>
  <si>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</si>
  <si>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</si>
  <si>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</si>
  <si>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</si>
  <si>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</si>
  <si>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</si>
  <si>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</si>
  <si>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</si>
  <si>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</si>
  <si>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</si>
  <si>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</si>
  <si>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</si>
  <si>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</si>
  <si>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</si>
  <si>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</si>
  <si>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</si>
  <si>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</si>
  <si>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</si>
  <si>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</si>
  <si>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</si>
  <si>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</si>
  <si>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</si>
  <si>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</si>
  <si>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</si>
  <si>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</si>
  <si>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</si>
  <si>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</si>
  <si>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</si>
  <si>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</si>
  <si>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</si>
  <si>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</si>
  <si>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</si>
  <si>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</si>
  <si>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</si>
  <si>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</si>
  <si>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</si>
  <si>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</si>
  <si>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</si>
  <si>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</si>
  <si>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</si>
  <si>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</si>
  <si>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</si>
  <si>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</si>
  <si>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</si>
  <si>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</si>
  <si>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</si>
  <si>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</si>
  <si>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</si>
  <si>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</si>
  <si>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</si>
  <si>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</si>
  <si>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</si>
  <si>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</si>
  <si>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</si>
  <si>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</si>
  <si>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</si>
  <si>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</si>
  <si>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</si>
  <si>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</si>
  <si>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</si>
  <si>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</si>
  <si>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</si>
  <si>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</si>
  <si>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</si>
  <si>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</si>
  <si>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</si>
  <si>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</si>
  <si>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</si>
  <si>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</si>
  <si>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</si>
  <si>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</si>
  <si>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</si>
  <si>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</si>
  <si>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</si>
  <si>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</si>
  <si>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</si>
  <si>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</si>
  <si>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</si>
  <si>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</si>
  <si>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</si>
  <si>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</si>
  <si>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</si>
  <si>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</si>
  <si>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</si>
  <si>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</si>
  <si>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</si>
  <si>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</si>
  <si>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</si>
  <si>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</si>
  <si>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</si>
  <si>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</si>
  <si>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</si>
  <si>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</si>
  <si>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</si>
  <si>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</si>
  <si>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</si>
  <si>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</si>
  <si>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</si>
  <si>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</si>
  <si>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</si>
  <si>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</si>
  <si>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</si>
  <si>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</si>
  <si>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</si>
  <si>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</si>
  <si>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</si>
  <si>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</si>
  <si>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</si>
  <si>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</si>
  <si>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</si>
  <si>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</si>
  <si>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</si>
  <si>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</si>
  <si>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</si>
  <si>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</si>
  <si>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</si>
  <si>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</si>
  <si>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</si>
  <si>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</si>
  <si>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</si>
  <si>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</si>
  <si>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</si>
  <si>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</si>
  <si>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</si>
  <si>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</si>
  <si>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</si>
  <si>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</si>
  <si>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</si>
  <si>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</si>
  <si>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</si>
  <si>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</si>
  <si>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</si>
  <si>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</si>
  <si>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</si>
  <si>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</si>
  <si>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</si>
  <si>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</si>
  <si>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</si>
  <si>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</si>
  <si>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</si>
  <si>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</si>
  <si>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</si>
  <si>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</si>
  <si>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</si>
  <si>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</si>
  <si>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</si>
  <si>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</si>
  <si>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</si>
  <si>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</si>
  <si>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</si>
  <si>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</si>
  <si>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</si>
  <si>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</si>
  <si>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</si>
  <si>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</si>
  <si>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</si>
  <si>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</si>
  <si>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</si>
  <si>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</si>
  <si>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</si>
  <si>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</si>
  <si>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</si>
  <si>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</si>
  <si>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</si>
  <si>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</si>
  <si>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</si>
  <si>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</si>
  <si>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</si>
  <si>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</si>
  <si>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</si>
  <si>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</si>
  <si>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</si>
  <si>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</si>
  <si>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</si>
  <si>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</si>
  <si>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</si>
  <si>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</si>
  <si>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</si>
  <si>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</si>
  <si>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</si>
  <si>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</si>
  <si>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</si>
  <si>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</si>
  <si>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</si>
  <si>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</si>
  <si>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</si>
  <si>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</si>
  <si>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</si>
  <si>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</si>
  <si>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</si>
  <si>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</si>
  <si>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</si>
  <si>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</si>
  <si>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</si>
  <si>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</si>
  <si>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</si>
  <si>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</si>
  <si>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</si>
  <si>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</si>
  <si>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</si>
  <si>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</si>
  <si>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</si>
  <si>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</si>
  <si>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</si>
  <si>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</si>
  <si>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</si>
  <si>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</si>
  <si>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</si>
  <si>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</si>
  <si>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</si>
  <si>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</si>
  <si>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</si>
  <si>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</si>
  <si>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</si>
  <si>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</si>
  <si>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</si>
  <si>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</si>
  <si>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</si>
  <si>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</si>
  <si>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</si>
  <si>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</si>
  <si>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</si>
  <si>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</si>
  <si>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</si>
  <si>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</si>
  <si>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</si>
  <si>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</si>
  <si>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</si>
  <si>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</si>
  <si>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</si>
  <si>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</si>
  <si>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</si>
  <si>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</si>
  <si>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</si>
  <si>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</si>
  <si>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</si>
  <si>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</si>
  <si>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</si>
  <si>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</si>
  <si>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</si>
  <si>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</si>
  <si>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</si>
  <si>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</si>
  <si>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</si>
  <si>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</si>
  <si>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</si>
  <si>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</si>
  <si>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</si>
  <si>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</si>
  <si>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</si>
  <si>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</si>
  <si>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</si>
  <si>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</si>
  <si>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</si>
  <si>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</si>
  <si>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</si>
  <si>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</si>
  <si>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</si>
  <si>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</si>
  <si>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</si>
  <si>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</si>
  <si>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</si>
  <si>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</si>
  <si>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</si>
  <si>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</si>
  <si>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</si>
  <si>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</si>
  <si>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</si>
  <si>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</si>
  <si>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</si>
  <si>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</si>
  <si>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</si>
  <si>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</si>
  <si>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</si>
  <si>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</si>
  <si>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</si>
  <si>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</si>
  <si>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</si>
  <si>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</si>
  <si>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</si>
  <si>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</si>
  <si>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</si>
  <si>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</si>
  <si>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</si>
  <si>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</si>
  <si>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</si>
  <si>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</si>
  <si>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</si>
  <si>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</si>
  <si>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</si>
  <si>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</si>
  <si>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</si>
  <si>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</si>
  <si>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</si>
  <si>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</si>
  <si>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</si>
  <si>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</si>
  <si>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</si>
  <si>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</si>
  <si>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</si>
  <si>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</si>
  <si>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</si>
  <si>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</si>
  <si>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</si>
  <si>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</si>
  <si>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</si>
  <si>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</si>
  <si>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</si>
  <si>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</si>
  <si>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</si>
  <si>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</si>
  <si>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</si>
  <si>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</si>
  <si>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</si>
  <si>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</si>
  <si>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</si>
  <si>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</si>
  <si>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</si>
  <si>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</si>
  <si>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</si>
  <si>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</si>
  <si>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</si>
  <si>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</si>
  <si>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</si>
  <si>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</si>
  <si>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</si>
  <si>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</si>
  <si>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</si>
  <si>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</si>
  <si>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</si>
  <si>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</si>
  <si>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</si>
  <si>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</si>
  <si>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</si>
  <si>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</si>
  <si>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</si>
  <si>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</si>
  <si>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</si>
  <si>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</si>
  <si>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</si>
  <si>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</si>
  <si>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</si>
  <si>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</si>
  <si>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</si>
  <si>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</si>
  <si>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</si>
  <si>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</si>
  <si>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</si>
  <si>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</si>
  <si>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</si>
  <si>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</si>
  <si>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</si>
  <si>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</si>
  <si>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</si>
  <si>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</si>
  <si>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</si>
  <si>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</si>
  <si>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</si>
  <si>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</si>
  <si>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</si>
  <si>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</si>
  <si>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</si>
  <si>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</si>
  <si>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</si>
  <si>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</si>
  <si>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</si>
  <si>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</si>
  <si>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</si>
  <si>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</si>
  <si>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</si>
  <si>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</si>
  <si>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</si>
  <si>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</si>
  <si>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</si>
  <si>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</si>
  <si>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</si>
  <si>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</si>
  <si>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</si>
  <si>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</si>
  <si>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</si>
  <si>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</si>
  <si>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</si>
  <si>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</si>
  <si>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</si>
  <si>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</si>
  <si>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</si>
  <si>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</si>
  <si>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</si>
  <si>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</si>
  <si>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</si>
  <si>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</si>
  <si>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</si>
  <si>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</si>
  <si>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</si>
  <si>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</si>
  <si>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</si>
  <si>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</si>
  <si>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</si>
  <si>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</si>
  <si>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</si>
  <si>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</si>
  <si>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</si>
  <si>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</si>
  <si>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</si>
  <si>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</si>
  <si>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</si>
  <si>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</si>
  <si>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</si>
  <si>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</si>
  <si>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</si>
  <si>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</si>
  <si>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</si>
  <si>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</si>
  <si>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</si>
  <si>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</si>
  <si>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</si>
  <si>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</si>
  <si>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</si>
  <si>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</si>
  <si>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</si>
  <si>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</si>
  <si>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</si>
  <si>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</si>
  <si>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</si>
  <si>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</si>
  <si>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</si>
  <si>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</si>
  <si>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</si>
  <si>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</si>
  <si>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</si>
  <si>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</si>
  <si>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</si>
  <si>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</si>
  <si>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</si>
  <si>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</si>
  <si>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</si>
  <si>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</si>
  <si>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</si>
  <si>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</si>
  <si>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</si>
  <si>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</si>
  <si>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</si>
  <si>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</si>
  <si>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</si>
  <si>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</si>
  <si>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</si>
  <si>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</si>
  <si>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</si>
  <si>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</si>
  <si>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</si>
  <si>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</si>
  <si>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</si>
  <si>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</si>
  <si>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</si>
  <si>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</si>
  <si>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</si>
  <si>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</si>
  <si>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</si>
  <si>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</si>
  <si>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</si>
  <si>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</si>
  <si>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</si>
  <si>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</si>
  <si>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</si>
  <si>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</si>
  <si>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</si>
  <si>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</si>
  <si>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</si>
  <si>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</si>
  <si>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</si>
  <si>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</si>
  <si>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</si>
  <si>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</si>
  <si>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</si>
  <si>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</si>
  <si>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</si>
  <si>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</si>
  <si>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</si>
  <si>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</si>
  <si>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</si>
  <si>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</si>
  <si>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</si>
  <si>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</si>
  <si>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</si>
  <si>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</si>
  <si>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</si>
  <si>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</si>
  <si>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</si>
  <si>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</si>
  <si>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</si>
  <si>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</si>
  <si>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</si>
  <si>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</si>
  <si>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</si>
  <si>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</si>
  <si>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</si>
  <si>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</si>
  <si>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</si>
  <si>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</si>
  <si>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</si>
  <si>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</si>
  <si>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</si>
  <si>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</si>
  <si>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</si>
  <si>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</si>
  <si>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</si>
  <si>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</si>
  <si>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</si>
  <si>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</si>
  <si>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</si>
  <si>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</si>
  <si>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</si>
  <si>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</si>
  <si>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</si>
  <si>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</si>
  <si>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</si>
  <si>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</si>
  <si>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</si>
  <si>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</si>
  <si>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</si>
  <si>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</si>
  <si>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</si>
  <si>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</si>
  <si>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</si>
  <si>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</si>
  <si>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</si>
  <si>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</si>
  <si>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</si>
  <si>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</si>
  <si>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</si>
  <si>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</si>
  <si>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</si>
  <si>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</si>
  <si>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</si>
  <si>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</si>
  <si>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</si>
  <si>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</si>
  <si>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</si>
  <si>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</si>
  <si>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</si>
  <si>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</si>
  <si>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</si>
  <si>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</si>
  <si>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</si>
  <si>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</si>
  <si>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</si>
  <si>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</si>
  <si>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</si>
  <si>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</si>
  <si>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</si>
  <si>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</si>
  <si>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</si>
  <si>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</si>
  <si>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</si>
  <si>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</si>
  <si>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</si>
  <si>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</si>
  <si>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</si>
  <si>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</si>
  <si>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</si>
  <si>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</si>
  <si>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</si>
  <si>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</si>
  <si>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</si>
  <si>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</si>
  <si>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</si>
  <si>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</si>
  <si>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</si>
  <si>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</si>
  <si>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</si>
  <si>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</si>
  <si>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</si>
  <si>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</si>
  <si>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</si>
  <si>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</si>
  <si>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</si>
  <si>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</si>
  <si>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</si>
  <si>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</si>
  <si>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</si>
  <si>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</si>
  <si>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</si>
  <si>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</si>
  <si>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</si>
  <si>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</si>
  <si>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</si>
  <si>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</si>
  <si>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</si>
  <si>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</si>
  <si>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</si>
  <si>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</si>
  <si>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</si>
  <si>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</si>
  <si>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</si>
  <si>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</si>
  <si>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</si>
  <si>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</si>
  <si>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</si>
  <si>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</si>
  <si>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</si>
  <si>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</si>
  <si>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</si>
  <si>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</si>
  <si>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</si>
  <si>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</si>
  <si>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</si>
  <si>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</si>
  <si>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</si>
  <si>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</si>
  <si>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</si>
  <si>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</si>
  <si>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</si>
  <si>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</si>
  <si>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</si>
  <si>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</si>
  <si>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</si>
  <si>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</si>
  <si>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</si>
  <si>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</si>
  <si>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</si>
  <si>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</si>
  <si>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</si>
  <si>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</si>
  <si>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</si>
  <si>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</si>
  <si>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</si>
  <si>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</si>
  <si>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</si>
  <si>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</si>
  <si>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</si>
  <si>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</si>
  <si>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</si>
  <si>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</si>
  <si>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</si>
  <si>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</si>
  <si>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</si>
  <si>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</si>
  <si>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</si>
  <si>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</si>
  <si>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</si>
  <si>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</si>
  <si>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</si>
  <si>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</si>
  <si>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</si>
  <si>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</si>
  <si>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</si>
  <si>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</si>
  <si>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</si>
  <si>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</si>
  <si>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</si>
  <si>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</si>
  <si>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</si>
  <si>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</si>
  <si>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</si>
  <si>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</si>
  <si>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</si>
  <si>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</si>
  <si>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</si>
  <si>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</si>
  <si>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</si>
  <si>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</si>
  <si>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</si>
  <si>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</si>
  <si>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</si>
  <si>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</si>
  <si>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</si>
  <si>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</si>
  <si>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</si>
  <si>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</si>
  <si>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</si>
  <si>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</si>
  <si>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</si>
  <si>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</si>
  <si>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</si>
  <si>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</si>
  <si>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</si>
  <si>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</si>
  <si>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</si>
  <si>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</si>
  <si>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</si>
  <si>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</si>
  <si>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</si>
  <si>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</si>
  <si>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</si>
  <si>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</si>
  <si>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</si>
  <si>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</si>
  <si>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</si>
  <si>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</si>
  <si>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</si>
  <si>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</si>
  <si>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</si>
  <si>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</si>
  <si>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</si>
  <si>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</si>
  <si>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</si>
  <si>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</si>
  <si>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</si>
  <si>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</si>
  <si>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</si>
  <si>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</si>
  <si>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</si>
  <si>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</si>
  <si>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</si>
  <si>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</si>
  <si>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</si>
  <si>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</si>
  <si>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</si>
  <si>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</si>
  <si>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</si>
  <si>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</si>
  <si>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</si>
  <si>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</si>
  <si>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</si>
  <si>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</si>
  <si>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</si>
  <si>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</si>
  <si>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</si>
  <si>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</si>
  <si>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</si>
  <si>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</si>
  <si>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</si>
  <si>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</si>
  <si>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</si>
  <si>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</si>
  <si>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</si>
  <si>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</si>
  <si>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</si>
  <si>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</si>
  <si>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</si>
  <si>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</si>
  <si>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</si>
  <si>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</si>
  <si>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</si>
  <si>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</si>
  <si>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</si>
  <si>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</si>
  <si>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</si>
  <si>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</si>
  <si>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</si>
  <si>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</si>
  <si>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</si>
  <si>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</si>
  <si>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</si>
  <si>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</si>
  <si>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</si>
  <si>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</si>
  <si>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</si>
  <si>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</si>
  <si>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</si>
  <si>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</si>
  <si>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</si>
  <si>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</si>
  <si>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</si>
  <si>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</si>
  <si>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</si>
  <si>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</si>
  <si>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</si>
  <si>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</si>
  <si>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</si>
  <si>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</si>
  <si>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</si>
  <si>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</si>
  <si>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</si>
  <si>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</si>
  <si>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</si>
  <si>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</si>
  <si>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</si>
  <si>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</si>
  <si>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</si>
  <si>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</si>
  <si>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</si>
  <si>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</si>
  <si>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</si>
  <si>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</si>
  <si>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</si>
  <si>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</si>
  <si>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</si>
  <si>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</si>
  <si>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</si>
  <si>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</si>
  <si>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</si>
  <si>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</si>
  <si>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</si>
  <si>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</si>
  <si>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</si>
  <si>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</si>
  <si>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</si>
  <si>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</si>
  <si>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</si>
  <si>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</si>
  <si>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</si>
  <si>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</si>
  <si>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</si>
  <si>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</si>
  <si>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</si>
  <si>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</si>
  <si>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</si>
  <si>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</si>
  <si>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</si>
  <si>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</si>
  <si>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</si>
  <si>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</si>
  <si>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</si>
  <si>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</si>
  <si>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</si>
  <si>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</si>
  <si>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</si>
  <si>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</si>
  <si>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</si>
  <si>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</si>
  <si>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</si>
  <si>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</si>
  <si>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</si>
  <si>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</si>
  <si>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</si>
  <si>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</si>
  <si>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</si>
  <si>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</si>
  <si>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</si>
  <si>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</si>
  <si>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</si>
  <si>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</si>
  <si>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</si>
  <si>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</si>
  <si>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</si>
  <si>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</si>
  <si>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</si>
  <si>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</si>
  <si>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</si>
  <si>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</si>
  <si>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</si>
  <si>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</si>
  <si>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</si>
  <si>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</si>
  <si>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</si>
  <si>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</si>
  <si>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</si>
  <si>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</si>
  <si>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</si>
  <si>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</si>
  <si>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</si>
  <si>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</si>
  <si>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</si>
  <si>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</si>
  <si>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</si>
  <si>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</si>
  <si>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</si>
  <si>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</si>
  <si>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</si>
  <si>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</si>
  <si>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</si>
  <si>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</si>
  <si>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</si>
  <si>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</si>
  <si>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</si>
  <si>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</si>
  <si>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</si>
  <si>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</si>
  <si>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</si>
  <si>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</si>
  <si>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</si>
  <si>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</si>
  <si>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</si>
  <si>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</si>
  <si>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</si>
  <si>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</si>
  <si>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</si>
  <si>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</si>
  <si>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</si>
  <si>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</si>
  <si>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</si>
  <si>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</si>
  <si>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</si>
  <si>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</si>
  <si>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</si>
  <si>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</si>
  <si>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</si>
  <si>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</si>
  <si>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</si>
  <si>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</si>
  <si>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</si>
  <si>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</si>
  <si>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</si>
  <si>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</si>
  <si>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</si>
  <si>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</si>
  <si>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</si>
  <si>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</si>
  <si>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</si>
  <si>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</si>
  <si>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</si>
  <si>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</si>
  <si>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</si>
  <si>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</si>
  <si>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</si>
  <si>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</si>
  <si>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</si>
  <si>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</si>
  <si>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</si>
  <si>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</si>
  <si>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</si>
  <si>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</si>
  <si>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</si>
  <si>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</si>
  <si>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</si>
  <si>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</si>
  <si>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</si>
  <si>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</si>
  <si>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</si>
  <si>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</si>
  <si>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</si>
  <si>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</si>
  <si>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</si>
  <si>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</si>
  <si>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</si>
  <si>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</si>
  <si>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</si>
  <si>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</si>
  <si>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</si>
  <si>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</si>
  <si>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</si>
  <si>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</si>
  <si>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</si>
  <si>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</si>
  <si>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</si>
  <si>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</si>
  <si>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</si>
  <si>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</si>
  <si>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</si>
  <si>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</si>
  <si>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</si>
  <si>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</si>
  <si>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</si>
  <si>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</si>
  <si>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</si>
  <si>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</si>
  <si>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</si>
  <si>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</si>
  <si>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</si>
  <si>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</si>
  <si>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</si>
  <si>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</si>
  <si>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</si>
  <si>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</si>
  <si>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</si>
  <si>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</si>
  <si>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</si>
  <si>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</si>
  <si>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</si>
  <si>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</si>
  <si>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</si>
  <si>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</si>
  <si>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</si>
  <si>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</si>
  <si>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</si>
  <si>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</si>
  <si>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</si>
  <si>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</si>
  <si>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</si>
  <si>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</si>
  <si>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</si>
  <si>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</si>
  <si>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</si>
  <si>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</si>
  <si>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</si>
  <si>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</si>
  <si>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</si>
  <si>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</si>
  <si>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</si>
  <si>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</si>
  <si>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</si>
  <si>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</si>
  <si>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</si>
  <si>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</si>
  <si>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</si>
  <si>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</si>
  <si>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</si>
  <si>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</si>
  <si>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</si>
  <si>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</si>
  <si>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</si>
  <si>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</si>
  <si>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</si>
  <si>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</si>
  <si>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</si>
  <si>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</si>
  <si>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</si>
  <si>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</si>
  <si>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</si>
  <si>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</si>
  <si>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</si>
  <si>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</si>
  <si>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</si>
  <si>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</si>
  <si>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</si>
  <si>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</si>
  <si>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</si>
  <si>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</si>
  <si>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</si>
  <si>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</si>
  <si>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</si>
  <si>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</si>
  <si>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</si>
  <si>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</si>
  <si>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</si>
  <si>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</si>
  <si>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</si>
  <si>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</si>
  <si>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</si>
  <si>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</si>
  <si>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</si>
  <si>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</si>
  <si>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</si>
  <si>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</si>
  <si>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</si>
  <si>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</si>
  <si>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</si>
  <si>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</si>
  <si>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</si>
  <si>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</si>
  <si>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</si>
  <si>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</si>
  <si>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</si>
  <si>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</si>
  <si>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</si>
  <si>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</si>
  <si>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</si>
  <si>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</si>
  <si>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</si>
  <si>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</si>
  <si>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</si>
  <si>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</si>
  <si>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</si>
  <si>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</si>
  <si>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</si>
  <si>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</si>
  <si>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</si>
  <si>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</si>
  <si>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</si>
  <si>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</si>
  <si>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</si>
  <si>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</si>
  <si>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</si>
  <si>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</si>
  <si>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</si>
  <si>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</si>
  <si>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</si>
  <si>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</si>
  <si>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</si>
  <si>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</si>
  <si>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</si>
  <si>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</si>
  <si>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</si>
  <si>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</si>
  <si>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</si>
  <si>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</si>
  <si>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</si>
  <si>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</si>
  <si>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</si>
  <si>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</si>
  <si>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</si>
  <si>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</si>
  <si>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</si>
  <si>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</si>
  <si>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</si>
  <si>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</si>
  <si>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</si>
  <si>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</si>
  <si>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</si>
  <si>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</si>
  <si>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</si>
  <si>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</si>
  <si>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</si>
  <si>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</si>
  <si>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</si>
  <si>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</si>
  <si>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</si>
  <si>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</si>
  <si>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</si>
  <si>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</si>
  <si>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</si>
  <si>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</si>
  <si>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</si>
  <si>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</si>
  <si>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</si>
  <si>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</si>
  <si>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</si>
  <si>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</si>
  <si>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</si>
  <si>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</si>
  <si>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</si>
  <si>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</si>
  <si>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</si>
  <si>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</si>
  <si>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</si>
  <si>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</si>
  <si>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</si>
  <si>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</si>
  <si>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</si>
  <si>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</si>
  <si>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</si>
  <si>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</si>
  <si>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</si>
  <si>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</si>
  <si>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</si>
  <si>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</si>
  <si>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</si>
  <si>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</si>
  <si>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</si>
  <si>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</si>
  <si>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</si>
  <si>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</si>
  <si>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</si>
  <si>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</si>
  <si>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</si>
  <si>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</si>
  <si>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</si>
  <si>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</si>
  <si>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</si>
  <si>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</si>
  <si>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</si>
  <si>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</si>
  <si>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</si>
  <si>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</si>
  <si>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</si>
  <si>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</si>
  <si>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</si>
  <si>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</si>
  <si>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</si>
  <si>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</si>
  <si>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</si>
  <si>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</si>
  <si>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</si>
  <si>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</si>
  <si>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</si>
  <si>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</si>
  <si>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</si>
  <si>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</si>
  <si>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</si>
  <si>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</si>
  <si>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</si>
  <si>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</si>
  <si>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</si>
  <si>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</si>
  <si>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</si>
  <si>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</si>
  <si>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</si>
  <si>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</si>
  <si>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</si>
  <si>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</si>
  <si>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</si>
  <si>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</si>
  <si>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</si>
  <si>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</si>
  <si>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</si>
  <si>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</si>
  <si>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</si>
  <si>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</si>
  <si>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</si>
  <si>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</si>
  <si>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</si>
  <si>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</si>
  <si>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</si>
  <si>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</si>
  <si>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</si>
  <si>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</si>
  <si>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</si>
  <si>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</si>
  <si>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</si>
  <si>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</si>
  <si>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</si>
  <si>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</si>
  <si>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</si>
  <si>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</si>
  <si>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</si>
  <si>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</si>
  <si>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</si>
  <si>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</si>
  <si>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</si>
  <si>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</si>
  <si>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</si>
  <si>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</si>
  <si>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</si>
  <si>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</si>
  <si>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</si>
  <si>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</si>
  <si>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</si>
  <si>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</si>
  <si>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</si>
  <si>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</si>
  <si>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</si>
  <si>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</si>
  <si>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</si>
  <si>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</si>
  <si>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</si>
  <si>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</si>
  <si>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</si>
  <si>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</si>
  <si>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</si>
  <si>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</si>
  <si>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</si>
  <si>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</si>
  <si>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</si>
  <si>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</si>
  <si>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</si>
  <si>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</si>
  <si>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</si>
  <si>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</si>
  <si>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</si>
  <si>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</si>
  <si>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</si>
  <si>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</si>
  <si>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</si>
  <si>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</si>
  <si>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</si>
  <si>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</si>
  <si>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</si>
  <si>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</si>
  <si>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</si>
  <si>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</si>
  <si>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</si>
  <si>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</si>
  <si>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</si>
  <si>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</si>
  <si>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</si>
  <si>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</si>
  <si>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</si>
  <si>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</si>
  <si>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</si>
  <si>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</si>
  <si>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</si>
  <si>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</si>
  <si>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</si>
  <si>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</si>
  <si>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</si>
  <si>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</si>
  <si>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</si>
  <si>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</si>
  <si>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</si>
  <si>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</si>
  <si>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</si>
  <si>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</si>
  <si>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</si>
  <si>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</si>
  <si>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</si>
  <si>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</si>
  <si>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</si>
  <si>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</si>
  <si>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</si>
  <si>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</si>
  <si>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</si>
  <si>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</si>
  <si>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</si>
  <si>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</si>
  <si>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</si>
  <si>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</si>
  <si>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</si>
  <si>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</si>
  <si>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</si>
  <si>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</si>
  <si>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</si>
  <si>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</si>
  <si>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</si>
  <si>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</si>
  <si>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</si>
  <si>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</si>
  <si>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</si>
  <si>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</si>
  <si>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</si>
  <si>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</si>
  <si>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</si>
  <si>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</si>
  <si>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</si>
  <si>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</si>
  <si>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</si>
  <si>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</si>
  <si>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</si>
  <si>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</si>
  <si>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</si>
  <si>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</si>
  <si>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</si>
  <si>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</si>
  <si>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</si>
  <si>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</si>
  <si>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</si>
  <si>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</si>
  <si>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</si>
  <si>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</si>
  <si>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</si>
  <si>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</si>
  <si>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</si>
  <si>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</si>
  <si>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</si>
  <si>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</si>
  <si>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</si>
  <si>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</si>
  <si>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</si>
  <si>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</si>
  <si>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</si>
  <si>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</si>
  <si>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</si>
  <si>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</si>
  <si>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</si>
  <si>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</si>
  <si>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</si>
  <si>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</si>
  <si>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</si>
  <si>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</si>
  <si>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</si>
  <si>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</si>
  <si>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</si>
  <si>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</si>
  <si>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</si>
  <si>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</si>
  <si>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</si>
  <si>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</si>
  <si>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</si>
  <si>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</si>
  <si>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</si>
  <si>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</si>
  <si>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</si>
  <si>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</si>
  <si>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</si>
  <si>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</si>
  <si>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</si>
  <si>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</si>
  <si>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</si>
  <si>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</si>
  <si>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</si>
  <si>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</si>
  <si>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</si>
  <si>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</si>
  <si>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</si>
  <si>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</si>
  <si>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</si>
  <si>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</si>
  <si>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</si>
  <si>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</si>
  <si>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</si>
  <si>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</si>
  <si>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</si>
  <si>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</si>
  <si>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</si>
  <si>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</si>
  <si>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</si>
  <si>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</si>
  <si>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</si>
  <si>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</si>
  <si>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</si>
  <si>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</si>
  <si>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</si>
  <si>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</si>
  <si>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</si>
  <si>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</si>
  <si>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</si>
  <si>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</si>
  <si>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</si>
  <si>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</si>
  <si>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</si>
  <si>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</si>
  <si>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</si>
  <si>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</si>
  <si>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</si>
  <si>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</si>
  <si>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</si>
  <si>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</si>
  <si>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</si>
  <si>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</si>
  <si>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</si>
  <si>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</si>
  <si>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</si>
  <si>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</si>
  <si>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</si>
  <si>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</si>
  <si>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</si>
  <si>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</si>
  <si>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</si>
  <si>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</si>
  <si>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</si>
  <si>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</si>
  <si>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</si>
  <si>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</si>
  <si>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</si>
  <si>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</si>
  <si>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</si>
  <si>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</si>
  <si>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</si>
  <si>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</si>
  <si>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</si>
  <si>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</si>
  <si>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</si>
  <si>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</si>
  <si>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</si>
  <si>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</si>
  <si>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</si>
  <si>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</si>
  <si>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</si>
  <si>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</si>
  <si>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</si>
  <si>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</si>
  <si>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</si>
  <si>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</si>
  <si>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</si>
  <si>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</si>
  <si>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</si>
  <si>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</si>
  <si>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</si>
  <si>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</si>
  <si>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</si>
  <si>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</si>
  <si>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</si>
  <si>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</si>
  <si>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</si>
  <si>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</si>
  <si>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</si>
  <si>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</si>
  <si>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</si>
  <si>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</si>
  <si>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</si>
  <si>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</si>
  <si>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</si>
  <si>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</si>
  <si>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</si>
  <si>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</si>
  <si>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</si>
  <si>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</si>
  <si>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</si>
  <si>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</si>
  <si>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</si>
  <si>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</si>
  <si>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</si>
  <si>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</si>
  <si>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</si>
  <si>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</si>
  <si>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</si>
  <si>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</si>
  <si>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</si>
  <si>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</si>
  <si>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</si>
  <si>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</si>
  <si>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</si>
  <si>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</si>
  <si>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</si>
  <si>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</si>
  <si>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</si>
  <si>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</si>
  <si>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</si>
  <si>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</si>
  <si>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</si>
  <si>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</si>
  <si>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</si>
  <si>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</si>
  <si>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</si>
  <si>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</si>
  <si>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</si>
  <si>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</si>
  <si>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</si>
  <si>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</si>
  <si>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</si>
  <si>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</si>
  <si>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</si>
  <si>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</si>
  <si>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</si>
  <si>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</si>
  <si>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</si>
  <si>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</si>
  <si>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</si>
  <si>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</si>
  <si>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</si>
  <si>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</si>
  <si>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</si>
  <si>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</si>
  <si>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</si>
  <si>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</si>
  <si>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</si>
  <si>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</si>
  <si>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</si>
  <si>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</si>
  <si>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</si>
  <si>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</si>
  <si>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</si>
  <si>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</si>
  <si>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</si>
  <si>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</si>
  <si>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</si>
  <si>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</si>
  <si>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</si>
  <si>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</si>
  <si>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</si>
  <si>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</si>
  <si>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</si>
  <si>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</si>
  <si>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</si>
  <si>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</si>
  <si>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</si>
  <si>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</si>
  <si>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</si>
  <si>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</si>
  <si>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</si>
  <si>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</si>
  <si>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</si>
  <si>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</si>
  <si>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</si>
  <si>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</si>
  <si>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</si>
  <si>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</si>
  <si>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</si>
  <si>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</si>
  <si>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</si>
  <si>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</si>
  <si>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</si>
  <si>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</si>
  <si>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</si>
  <si>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</si>
  <si>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</si>
  <si>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</si>
  <si>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</si>
  <si>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</si>
  <si>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</si>
  <si>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</si>
  <si>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</si>
  <si>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</si>
  <si>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</si>
  <si>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</si>
  <si>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</si>
  <si>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</si>
  <si>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</si>
  <si>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</si>
  <si>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</si>
  <si>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</si>
  <si>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</si>
  <si>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</si>
  <si>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</si>
  <si>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</si>
  <si>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</si>
  <si>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</si>
  <si>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</si>
  <si>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</si>
  <si>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</si>
  <si>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</si>
  <si>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</si>
  <si>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</si>
  <si>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</si>
  <si>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</si>
  <si>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</si>
  <si>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</si>
  <si>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</si>
  <si>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</si>
  <si>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</si>
  <si>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</si>
  <si>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</si>
  <si>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</si>
  <si>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</si>
  <si>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</si>
  <si>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</si>
  <si>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</si>
  <si>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</si>
  <si>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</si>
  <si>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</si>
  <si>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</si>
  <si>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</si>
  <si>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</si>
  <si>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</si>
  <si>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</si>
  <si>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</si>
  <si>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</si>
  <si>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</si>
  <si>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</si>
  <si>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</si>
  <si>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</si>
  <si>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</si>
  <si>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</si>
  <si>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</si>
  <si>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</si>
  <si>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</si>
  <si>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</si>
  <si>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</si>
  <si>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</si>
  <si>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</si>
  <si>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</si>
  <si>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</si>
  <si>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</si>
  <si>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</si>
  <si>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</si>
  <si>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</si>
  <si>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</si>
  <si>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</si>
  <si>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</si>
  <si>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</si>
  <si>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</si>
  <si>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</si>
  <si>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</si>
  <si>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</si>
  <si>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</si>
  <si>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</si>
  <si>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</si>
  <si>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</si>
  <si>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</si>
  <si>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</si>
  <si>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</si>
  <si>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</si>
  <si>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</si>
  <si>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</si>
  <si>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</si>
  <si>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</si>
  <si>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</si>
  <si>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</si>
  <si>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</si>
  <si>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</si>
  <si>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</si>
  <si>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</si>
  <si>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</si>
  <si>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</si>
  <si>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</si>
  <si>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</si>
  <si>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</si>
  <si>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</si>
  <si>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</si>
  <si>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</si>
  <si>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</si>
  <si>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</si>
  <si>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</si>
  <si>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</si>
  <si>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</si>
  <si>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</si>
  <si>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</si>
  <si>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</si>
  <si>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</si>
  <si>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</si>
  <si>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</si>
  <si>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</si>
  <si>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</si>
  <si>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</si>
  <si>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</si>
  <si>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</si>
  <si>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</si>
  <si>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</si>
  <si>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</si>
  <si>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</si>
  <si>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</si>
  <si>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</si>
  <si>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</si>
  <si>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</si>
  <si>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</si>
  <si>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</si>
  <si>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</si>
  <si>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</si>
  <si>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</si>
  <si>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</si>
  <si>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</si>
  <si>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</si>
  <si>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</si>
  <si>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</si>
  <si>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</si>
  <si>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</si>
  <si>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</si>
  <si>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</si>
  <si>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</si>
  <si>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</si>
  <si>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</si>
  <si>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</si>
  <si>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</si>
  <si>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</si>
  <si>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</si>
  <si>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</si>
  <si>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</si>
  <si>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</si>
  <si>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</si>
  <si>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</si>
  <si>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</si>
  <si>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</si>
  <si>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</si>
  <si>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</si>
  <si>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</si>
  <si>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</si>
  <si>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</si>
  <si>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</si>
  <si>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</si>
  <si>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</si>
  <si>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</si>
  <si>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</si>
  <si>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</si>
  <si>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</si>
  <si>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</si>
  <si>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</si>
  <si>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</si>
  <si>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</si>
  <si>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</si>
  <si>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</si>
  <si>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</si>
  <si>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</si>
  <si>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</si>
  <si>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</si>
  <si>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</si>
  <si>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</si>
  <si>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</si>
  <si>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</si>
  <si>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</si>
  <si>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</si>
  <si>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</si>
  <si>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</si>
  <si>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</si>
  <si>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</si>
  <si>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</si>
  <si>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</si>
  <si>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</si>
  <si>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</si>
  <si>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</si>
  <si>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</si>
  <si>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</si>
  <si>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</si>
  <si>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</si>
  <si>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</si>
  <si>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</si>
  <si>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</si>
  <si>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</si>
  <si>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</si>
  <si>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</si>
  <si>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</si>
  <si>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</si>
  <si>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</si>
  <si>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</si>
  <si>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</si>
  <si>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</si>
  <si>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</si>
  <si>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</si>
  <si>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</si>
  <si>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</si>
  <si>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</si>
  <si>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</si>
  <si>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</si>
  <si>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</si>
  <si>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</si>
  <si>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</si>
  <si>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</si>
  <si>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</si>
  <si>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</si>
  <si>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</si>
  <si>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</si>
  <si>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</si>
  <si>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</si>
  <si>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</si>
  <si>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</si>
  <si>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</si>
  <si>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</si>
  <si>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</si>
  <si>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</si>
  <si>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</si>
  <si>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</si>
  <si>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</si>
  <si>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</si>
  <si>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</si>
  <si>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</si>
  <si>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</si>
  <si>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</si>
  <si>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</si>
  <si>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</si>
  <si>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</si>
  <si>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</si>
  <si>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</si>
  <si>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</si>
  <si>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</si>
  <si>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</si>
  <si>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</si>
  <si>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</si>
  <si>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</si>
  <si>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</si>
  <si>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</si>
  <si>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</si>
  <si>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</si>
  <si>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</si>
  <si>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</si>
  <si>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</si>
  <si>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</si>
  <si>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</si>
  <si>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</si>
  <si>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</si>
  <si>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</si>
  <si>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</si>
  <si>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</si>
  <si>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</si>
  <si>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</si>
  <si>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</si>
  <si>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</si>
  <si>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</si>
  <si>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</si>
  <si>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</si>
  <si>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</si>
  <si>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</si>
  <si>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</si>
  <si>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</si>
  <si>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</si>
  <si>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</si>
  <si>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</si>
  <si>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</si>
  <si>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</si>
  <si>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</si>
  <si>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</si>
  <si>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</si>
  <si>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</si>
  <si>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</si>
  <si>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</si>
  <si>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</si>
  <si>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</si>
  <si>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</si>
  <si>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</si>
  <si>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</si>
  <si>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</si>
  <si>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</si>
  <si>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</si>
  <si>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</si>
  <si>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</si>
  <si>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</si>
  <si>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</si>
  <si>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</si>
  <si>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</si>
  <si>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</si>
  <si>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</si>
  <si>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</si>
  <si>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</si>
  <si>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</si>
  <si>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</si>
  <si>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</si>
  <si>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</si>
  <si>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</si>
  <si>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</si>
  <si>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</si>
  <si>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</si>
  <si>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</si>
  <si>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</si>
  <si>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</si>
  <si>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</si>
  <si>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</si>
  <si>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</si>
  <si>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</si>
  <si>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</si>
  <si>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</si>
  <si>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</si>
  <si>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</si>
  <si>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</si>
  <si>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</si>
  <si>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</si>
  <si>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</si>
  <si>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</si>
  <si>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</si>
  <si>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</si>
  <si>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</si>
  <si>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</si>
  <si>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</si>
  <si>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</si>
  <si>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</si>
  <si>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</si>
  <si>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</si>
  <si>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</si>
  <si>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</si>
  <si>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</si>
  <si>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</si>
  <si>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</si>
  <si>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</si>
  <si>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</si>
  <si>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</si>
  <si>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</si>
  <si>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</si>
  <si>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</si>
  <si>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</si>
  <si>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</si>
  <si>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</si>
  <si>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</si>
  <si>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</si>
  <si>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</si>
  <si>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</si>
  <si>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</si>
  <si>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</si>
  <si>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</si>
  <si>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</si>
  <si>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</si>
  <si>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</si>
  <si>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</si>
  <si>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</si>
  <si>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</si>
  <si>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</si>
  <si>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</si>
  <si>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</si>
  <si>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</si>
  <si>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</si>
  <si>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</si>
  <si>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</si>
  <si>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</si>
  <si>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</si>
  <si>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</si>
  <si>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</si>
  <si>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</si>
  <si>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</si>
  <si>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</si>
  <si>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</si>
  <si>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</si>
  <si>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</si>
  <si>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</si>
  <si>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</si>
  <si>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</si>
  <si>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</si>
  <si>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</si>
  <si>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</si>
  <si>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</si>
  <si>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</si>
  <si>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</si>
  <si>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</si>
  <si>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</si>
  <si>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</si>
  <si>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</si>
  <si>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</si>
  <si>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</si>
  <si>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</si>
  <si>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</si>
  <si>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</si>
  <si>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</si>
  <si>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</si>
  <si>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</si>
  <si>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</si>
  <si>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</si>
  <si>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</si>
  <si>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</si>
  <si>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</si>
  <si>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</si>
  <si>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</si>
  <si>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</si>
  <si>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</si>
  <si>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</si>
  <si>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</si>
  <si>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</si>
  <si>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</si>
  <si>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</si>
  <si>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</si>
  <si>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</si>
  <si>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</si>
  <si>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</si>
  <si>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</si>
  <si>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</si>
  <si>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</si>
  <si>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</si>
  <si>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</si>
  <si>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</si>
  <si>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</si>
  <si>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</si>
  <si>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</si>
  <si>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</si>
  <si>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</si>
  <si>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</si>
  <si>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</si>
  <si>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</si>
  <si>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</si>
  <si>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</si>
  <si>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</si>
  <si>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</si>
  <si>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</si>
  <si>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</si>
  <si>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</si>
  <si>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</si>
  <si>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</si>
  <si>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</si>
  <si>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</si>
  <si>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</si>
  <si>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</si>
  <si>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</si>
  <si>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</si>
  <si>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</si>
  <si>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</si>
  <si>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</si>
  <si>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</si>
  <si>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</si>
  <si>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</si>
  <si>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</si>
  <si>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</si>
  <si>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</si>
  <si>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</si>
  <si>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</si>
  <si>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</si>
  <si>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</si>
  <si>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</si>
  <si>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</si>
  <si>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</si>
  <si>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</si>
  <si>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</si>
  <si>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</si>
  <si>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</si>
  <si>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</si>
  <si>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</si>
  <si>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</si>
  <si>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</si>
  <si>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</si>
  <si>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</si>
  <si>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</si>
  <si>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</si>
  <si>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</si>
  <si>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</si>
  <si>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</si>
  <si>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</si>
  <si>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</si>
  <si>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</si>
  <si>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</si>
  <si>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</si>
  <si>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</si>
  <si>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</si>
  <si>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</si>
  <si>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</si>
  <si>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</si>
  <si>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</si>
  <si>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</si>
  <si>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</si>
  <si>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</si>
  <si>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</si>
  <si>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</si>
  <si>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</si>
  <si>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</si>
  <si>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</si>
  <si>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</si>
  <si>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</si>
  <si>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</si>
  <si>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</si>
  <si>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</si>
  <si>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</si>
  <si>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</si>
  <si>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</si>
  <si>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</si>
  <si>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</si>
  <si>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</si>
  <si>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</si>
  <si>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</si>
  <si>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</si>
  <si>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</si>
  <si>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</si>
  <si>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</si>
  <si>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</si>
  <si>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</si>
  <si>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</si>
  <si>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</si>
  <si>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</si>
  <si>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</si>
  <si>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</si>
  <si>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</si>
  <si>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</si>
  <si>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</si>
  <si>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</si>
  <si>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</si>
  <si>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</si>
  <si>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</si>
  <si>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</si>
  <si>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</si>
  <si>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</si>
  <si>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</si>
  <si>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</si>
  <si>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</si>
  <si>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</si>
  <si>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</si>
  <si>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</si>
  <si>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</si>
  <si>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</si>
  <si>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</si>
  <si>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</si>
  <si>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</si>
  <si>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</si>
  <si>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</si>
  <si>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</si>
  <si>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</si>
  <si>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</si>
  <si>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</si>
  <si>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</si>
  <si>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</si>
  <si>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</si>
  <si>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</si>
  <si>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</si>
  <si>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</si>
  <si>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</si>
  <si>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</si>
  <si>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</si>
  <si>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</si>
  <si>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</si>
  <si>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</si>
  <si>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</si>
  <si>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</si>
  <si>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</si>
  <si>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</si>
  <si>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</si>
  <si>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</si>
  <si>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</si>
  <si>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</si>
  <si>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</si>
  <si>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</si>
  <si>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</si>
  <si>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</si>
  <si>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</si>
  <si>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</si>
  <si>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</si>
  <si>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</si>
  <si>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</si>
  <si>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</si>
  <si>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</si>
  <si>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</si>
  <si>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</si>
  <si>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</si>
  <si>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</si>
  <si>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</si>
  <si>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</si>
  <si>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</si>
  <si>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</si>
  <si>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</si>
  <si>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</si>
  <si>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</si>
  <si>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</si>
  <si>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</si>
  <si>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</si>
  <si>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</si>
  <si>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</si>
  <si>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</si>
  <si>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</si>
  <si>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</si>
  <si>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</si>
  <si>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</si>
  <si>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</si>
  <si>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</si>
  <si>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</si>
  <si>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</si>
  <si>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</si>
  <si>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</si>
  <si>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</si>
  <si>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</si>
  <si>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</si>
  <si>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</si>
  <si>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</si>
  <si>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</si>
  <si>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</si>
  <si>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</si>
  <si>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</si>
  <si>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</si>
  <si>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</si>
  <si>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</si>
  <si>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</si>
  <si>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</si>
  <si>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</si>
  <si>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</si>
  <si>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</si>
  <si>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</si>
  <si>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</si>
  <si>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</si>
  <si>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</si>
  <si>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</si>
  <si>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</si>
  <si>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</si>
  <si>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</si>
  <si>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</si>
  <si>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</si>
  <si>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</si>
  <si>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</si>
  <si>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</si>
  <si>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</si>
  <si>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</si>
  <si>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</si>
  <si>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</si>
  <si>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</si>
  <si>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</si>
  <si>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</si>
  <si>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</si>
  <si>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</si>
  <si>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</si>
  <si>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</si>
  <si>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</si>
  <si>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</si>
  <si>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</si>
  <si>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</si>
  <si>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</si>
  <si>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</si>
  <si>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</si>
  <si>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</si>
  <si>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</si>
  <si>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</si>
  <si>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</si>
  <si>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</si>
  <si>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</si>
  <si>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</si>
  <si>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</si>
  <si>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</si>
  <si>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</si>
  <si>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</si>
  <si>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</si>
  <si>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</si>
  <si>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</si>
  <si>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</si>
  <si>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</si>
  <si>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</si>
  <si>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</si>
  <si>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</si>
  <si>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</si>
  <si>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</si>
  <si>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</si>
  <si>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</si>
  <si>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</si>
  <si>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</si>
  <si>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</si>
  <si>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</si>
  <si>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</si>
  <si>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</si>
  <si>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</si>
  <si>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</si>
  <si>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</si>
  <si>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</si>
  <si>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</si>
  <si>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</si>
  <si>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</si>
  <si>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</si>
  <si>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</si>
  <si>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</si>
  <si>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</si>
  <si>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</si>
  <si>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</si>
  <si>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</si>
  <si>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</si>
  <si>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</si>
  <si>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</si>
  <si>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</si>
  <si>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</si>
  <si>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</si>
  <si>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</si>
  <si>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</si>
  <si>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</si>
  <si>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</si>
  <si>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</si>
  <si>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</si>
  <si>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</si>
  <si>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</si>
  <si>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</si>
  <si>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</si>
  <si>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</si>
  <si>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</si>
  <si>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</si>
  <si>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</si>
  <si>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</si>
  <si>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</si>
  <si>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</si>
  <si>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</si>
  <si>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</si>
  <si>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</si>
  <si>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</si>
  <si>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</si>
  <si>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</si>
  <si>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</si>
  <si>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</si>
  <si>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</si>
  <si>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</si>
  <si>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</si>
  <si>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</si>
  <si>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</si>
  <si>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</si>
  <si>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</si>
  <si>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</si>
  <si>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</si>
  <si>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</si>
  <si>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</si>
  <si>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</si>
  <si>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</si>
  <si>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</si>
  <si>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</si>
  <si>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</si>
  <si>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</si>
  <si>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</si>
  <si>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</si>
  <si>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</si>
  <si>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</si>
  <si>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</si>
  <si>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</si>
  <si>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</si>
  <si>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</si>
  <si>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</si>
  <si>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</si>
  <si>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</si>
  <si>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</si>
  <si>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</si>
  <si>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</si>
  <si>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</si>
  <si>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</si>
  <si>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</si>
  <si>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</si>
  <si>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</si>
  <si>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</si>
  <si>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</si>
  <si>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</si>
  <si>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</si>
  <si>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</si>
  <si>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</si>
  <si>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</si>
  <si>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</si>
  <si>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</si>
  <si>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</si>
  <si>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</si>
  <si>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</si>
  <si>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</si>
  <si>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</si>
  <si>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</si>
  <si>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</si>
  <si>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</si>
  <si>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</si>
  <si>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</si>
  <si>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</si>
  <si>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</si>
  <si>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</si>
  <si>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</si>
  <si>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</si>
  <si>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</si>
  <si>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</si>
  <si>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</si>
  <si>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</si>
  <si>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</si>
  <si>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</si>
  <si>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</si>
  <si>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</si>
  <si>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</si>
  <si>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</si>
  <si>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</si>
  <si>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</si>
  <si>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</si>
  <si>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</si>
  <si>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</si>
  <si>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</si>
  <si>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</si>
  <si>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</si>
  <si>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</si>
  <si>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</si>
  <si>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</si>
  <si>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</si>
  <si>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</si>
  <si>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</si>
  <si>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</si>
  <si>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</si>
  <si>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</si>
  <si>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</si>
  <si>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</si>
  <si>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</si>
  <si>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</si>
  <si>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</si>
  <si>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</si>
  <si>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</si>
  <si>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</si>
  <si>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</si>
  <si>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</si>
  <si>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</si>
  <si>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</si>
  <si>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</si>
  <si>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</si>
  <si>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</si>
  <si>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</si>
  <si>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</si>
  <si>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</si>
  <si>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</si>
  <si>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</si>
  <si>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</si>
  <si>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</si>
  <si>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</si>
  <si>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</si>
  <si>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</si>
  <si>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</si>
  <si>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</si>
  <si>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</si>
  <si>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</si>
  <si>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</si>
  <si>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</si>
  <si>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</si>
  <si>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</si>
  <si>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</si>
  <si>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</si>
  <si>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</si>
  <si>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</si>
  <si>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</si>
  <si>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</si>
  <si>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</si>
  <si>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</si>
  <si>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</si>
  <si>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</si>
  <si>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</si>
  <si>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</si>
  <si>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</si>
  <si>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</si>
  <si>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</si>
  <si>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</si>
  <si>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</si>
  <si>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</si>
  <si>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</si>
  <si>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</si>
  <si>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</si>
  <si>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</si>
  <si>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</si>
  <si>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</si>
  <si>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</si>
  <si>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</si>
  <si>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</si>
  <si>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</si>
  <si>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</si>
  <si>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</si>
  <si>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</si>
  <si>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</si>
  <si>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</si>
  <si>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</si>
  <si>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</si>
  <si>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</si>
  <si>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</si>
  <si>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</si>
  <si>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</si>
  <si>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</si>
  <si>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</si>
  <si>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</si>
  <si>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</si>
  <si>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</si>
  <si>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</si>
  <si>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</si>
  <si>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</si>
  <si>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</si>
  <si>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</si>
  <si>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</si>
  <si>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</si>
  <si>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</si>
  <si>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</si>
  <si>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</si>
  <si>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</si>
  <si>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</si>
  <si>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</si>
  <si>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</si>
  <si>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</si>
  <si>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</si>
  <si>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</si>
  <si>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</si>
  <si>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</si>
  <si>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</si>
  <si>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</si>
  <si>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</si>
  <si>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</si>
  <si>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</si>
  <si>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</si>
  <si>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</si>
  <si>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</si>
  <si>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</si>
  <si>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</si>
  <si>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</si>
  <si>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</si>
  <si>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</si>
  <si>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</si>
  <si>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</si>
  <si>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</si>
  <si>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</si>
  <si>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</si>
  <si>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</si>
  <si>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</si>
  <si>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</si>
  <si>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</si>
  <si>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</si>
  <si>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</si>
  <si>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</si>
  <si>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</si>
  <si>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</si>
  <si>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</si>
  <si>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</si>
  <si>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</si>
  <si>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</si>
  <si>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</si>
  <si>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</si>
  <si>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</si>
  <si>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</si>
  <si>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</si>
  <si>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</si>
  <si>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</si>
  <si>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</si>
  <si>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</si>
  <si>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</si>
  <si>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</si>
  <si>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</si>
  <si>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</si>
  <si>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</si>
  <si>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</si>
  <si>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</si>
  <si>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</si>
  <si>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</si>
  <si>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</si>
  <si>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</si>
  <si>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</si>
  <si>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</si>
  <si>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</si>
  <si>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</si>
  <si>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</si>
  <si>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</si>
  <si>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</si>
  <si>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</si>
  <si>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</si>
  <si>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</si>
  <si>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</si>
  <si>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</si>
  <si>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</si>
  <si>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</si>
  <si>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</si>
  <si>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</si>
  <si>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</si>
  <si>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</si>
  <si>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</si>
  <si>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</si>
  <si>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</si>
  <si>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</si>
  <si>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</si>
  <si>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</si>
  <si>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</si>
  <si>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</si>
  <si>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</si>
  <si>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</si>
  <si>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</si>
  <si>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</si>
  <si>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</si>
  <si>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</si>
  <si>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</si>
  <si>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</si>
  <si>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</si>
  <si>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</si>
  <si>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</si>
  <si>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</si>
  <si>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</si>
  <si>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</si>
  <si>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</si>
  <si>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</si>
  <si>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</si>
  <si>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</si>
  <si>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</si>
  <si>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</si>
  <si>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</si>
  <si>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</si>
  <si>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</si>
  <si>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</si>
  <si>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</si>
  <si>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</si>
  <si>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</si>
  <si>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</si>
  <si>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</si>
  <si>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</si>
  <si>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</si>
  <si>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</si>
  <si>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</si>
  <si>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</si>
  <si>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</si>
  <si>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</si>
  <si>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</si>
  <si>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</si>
  <si>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</si>
  <si>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</si>
  <si>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</si>
  <si>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</si>
  <si>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</si>
  <si>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</si>
  <si>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</si>
  <si>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</si>
  <si>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</si>
  <si>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</si>
  <si>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</si>
  <si>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</si>
  <si>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</si>
  <si>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</si>
  <si>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</si>
  <si>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</si>
  <si>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</si>
  <si>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</si>
  <si>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</si>
  <si>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</si>
  <si>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</si>
  <si>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</si>
  <si>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</si>
  <si>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</si>
  <si>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</si>
  <si>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</si>
  <si>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</si>
  <si>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</si>
  <si>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</si>
  <si>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</si>
  <si>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</si>
  <si>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</si>
  <si>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</si>
  <si>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</si>
  <si>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</si>
  <si>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</si>
  <si>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</si>
  <si>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</si>
  <si>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</si>
  <si>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</si>
  <si>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</si>
  <si>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</si>
  <si>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</si>
  <si>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</si>
  <si>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</si>
  <si>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</si>
  <si>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</si>
  <si>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</si>
  <si>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</si>
  <si>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</si>
  <si>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</si>
  <si>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</si>
  <si>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</si>
  <si>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</si>
  <si>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</si>
  <si>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</si>
  <si>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</si>
  <si>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</si>
  <si>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</si>
  <si>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</si>
  <si>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</si>
  <si>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</si>
  <si>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</si>
  <si>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</si>
  <si>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</si>
  <si>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</si>
  <si>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</si>
  <si>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</si>
  <si>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</si>
  <si>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</si>
  <si>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</si>
  <si>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</si>
  <si>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</si>
  <si>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</si>
  <si>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</si>
  <si>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</si>
  <si>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</si>
  <si>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</si>
  <si>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</si>
  <si>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</si>
  <si>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</si>
  <si>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</si>
  <si>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</si>
  <si>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</si>
  <si>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</si>
  <si>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</si>
  <si>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</si>
  <si>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</si>
  <si>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</si>
  <si>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</si>
  <si>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</si>
  <si>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</si>
  <si>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</si>
  <si>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</si>
  <si>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</si>
  <si>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</si>
  <si>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</si>
  <si>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</si>
  <si>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</si>
  <si>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</si>
  <si>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</si>
  <si>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</si>
  <si>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</si>
  <si>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</si>
  <si>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</si>
  <si>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</si>
  <si>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</si>
  <si>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</si>
  <si>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</si>
  <si>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</si>
  <si>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</si>
  <si>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</si>
  <si>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</si>
  <si>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</si>
  <si>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</si>
  <si>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</si>
  <si>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</si>
  <si>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</si>
  <si>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</si>
  <si>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</si>
  <si>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</si>
  <si>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</si>
  <si>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</si>
  <si>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</si>
  <si>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</si>
  <si>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</si>
  <si>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</si>
  <si>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</si>
  <si>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</si>
  <si>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</si>
  <si>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</si>
  <si>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</si>
  <si>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</si>
  <si>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</si>
  <si>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</si>
  <si>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</si>
  <si>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</si>
  <si>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</si>
  <si>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</si>
  <si>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</si>
  <si>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</si>
  <si>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</si>
  <si>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</si>
  <si>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</si>
  <si>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</si>
  <si>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</si>
  <si>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</si>
  <si>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</si>
  <si>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</si>
  <si>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</si>
  <si>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</si>
  <si>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</si>
  <si>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</si>
  <si>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</si>
  <si>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</si>
  <si>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</si>
  <si>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</si>
  <si>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</si>
  <si>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</si>
  <si>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</si>
  <si>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</si>
  <si>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</si>
  <si>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</si>
  <si>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</si>
  <si>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</si>
  <si>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</si>
  <si>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</si>
  <si>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</si>
  <si>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</si>
  <si>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</si>
  <si>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</si>
  <si>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</si>
  <si>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</si>
  <si>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</si>
  <si>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</si>
  <si>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</si>
  <si>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</si>
  <si>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</si>
  <si>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</si>
  <si>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</si>
  <si>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</si>
  <si>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</si>
  <si>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</si>
  <si>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</si>
  <si>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</si>
  <si>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</si>
  <si>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</si>
  <si>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</si>
  <si>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</si>
  <si>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</si>
  <si>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</si>
  <si>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</si>
  <si>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</si>
  <si>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</si>
  <si>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</si>
  <si>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</si>
  <si>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</si>
  <si>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</si>
  <si>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</si>
  <si>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</si>
  <si>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</si>
  <si>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</si>
  <si>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</si>
  <si>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</si>
  <si>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</si>
  <si>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</si>
  <si>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</si>
  <si>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</si>
  <si>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</si>
  <si>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</si>
  <si>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</si>
  <si>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</si>
  <si>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</si>
  <si>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</si>
  <si>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</si>
  <si>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</si>
  <si>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</si>
  <si>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</si>
  <si>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</si>
  <si>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</si>
  <si>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</si>
  <si>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</si>
  <si>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</si>
  <si>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</si>
  <si>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</si>
  <si>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</si>
  <si>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</si>
  <si>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</si>
  <si>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</si>
  <si>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</si>
  <si>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</si>
  <si>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</si>
  <si>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</si>
  <si>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</si>
  <si>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</si>
  <si>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</si>
  <si>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</si>
  <si>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</si>
  <si>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</si>
  <si>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</si>
  <si>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</si>
  <si>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</si>
  <si>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</si>
  <si>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</si>
  <si>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</si>
  <si>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</si>
  <si>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</si>
  <si>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</si>
  <si>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</si>
  <si>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</si>
  <si>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</si>
  <si>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</si>
  <si>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</si>
  <si>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</si>
  <si>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</si>
  <si>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</si>
  <si>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</si>
  <si>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</si>
  <si>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</si>
  <si>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</si>
  <si>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</si>
  <si>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</si>
  <si>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</si>
  <si>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</si>
  <si>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</si>
  <si>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</si>
  <si>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</si>
  <si>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</si>
  <si>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</si>
  <si>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</si>
  <si>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</si>
  <si>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</si>
  <si>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</si>
  <si>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</si>
  <si>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</si>
  <si>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</si>
  <si>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</si>
  <si>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</si>
  <si>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</si>
  <si>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</si>
  <si>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</si>
  <si>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</si>
  <si>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</si>
  <si>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</si>
  <si>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</si>
  <si>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</si>
  <si>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</si>
  <si>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</si>
  <si>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</si>
  <si>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</si>
  <si>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</si>
  <si>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</si>
  <si>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</si>
  <si>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</si>
  <si>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</si>
  <si>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</si>
  <si>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</si>
  <si>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</si>
  <si>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</si>
  <si>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</si>
  <si>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</si>
  <si>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</si>
  <si>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</si>
  <si>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</si>
  <si>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</si>
  <si>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</si>
  <si>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</si>
  <si>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</si>
  <si>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</si>
  <si>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</si>
  <si>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</si>
  <si>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</si>
  <si>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</si>
  <si>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</si>
  <si>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</si>
  <si>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</si>
  <si>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</si>
  <si>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</si>
  <si>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</si>
  <si>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</si>
  <si>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</si>
  <si>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</si>
  <si>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</si>
  <si>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</si>
  <si>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</si>
  <si>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</si>
  <si>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</si>
  <si>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</si>
  <si>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</si>
  <si>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</si>
  <si>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</si>
  <si>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</si>
  <si>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</si>
  <si>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</si>
  <si>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</si>
  <si>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</si>
  <si>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</si>
  <si>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</si>
  <si>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</si>
  <si>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</si>
  <si>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</si>
  <si>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</si>
  <si>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</si>
  <si>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</si>
  <si>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</si>
  <si>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</si>
  <si>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</si>
  <si>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</si>
  <si>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</si>
  <si>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</si>
  <si>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</si>
  <si>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</si>
  <si>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</si>
  <si>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</si>
  <si>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</si>
  <si>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</si>
  <si>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</si>
  <si>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</si>
  <si>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</si>
  <si>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</si>
  <si>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</si>
  <si>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</si>
  <si>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</si>
  <si>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</si>
  <si>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</si>
  <si>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</si>
  <si>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</si>
  <si>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</si>
  <si>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</si>
  <si>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</si>
  <si>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</si>
  <si>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</si>
  <si>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</si>
  <si>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</si>
  <si>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</si>
  <si>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</si>
  <si>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</si>
  <si>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</si>
  <si>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</si>
  <si>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</si>
  <si>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</si>
  <si>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</si>
  <si>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</si>
  <si>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</si>
  <si>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</si>
  <si>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</si>
  <si>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</si>
  <si>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</si>
  <si>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</si>
  <si>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</si>
  <si>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</si>
  <si>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</si>
  <si>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</si>
  <si>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</si>
  <si>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</si>
  <si>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</si>
  <si>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</si>
  <si>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</si>
  <si>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</si>
  <si>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</si>
  <si>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</si>
  <si>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</si>
  <si>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</si>
  <si>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</si>
  <si>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</si>
  <si>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</si>
  <si>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</si>
  <si>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</si>
  <si>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</si>
  <si>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</si>
  <si>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</si>
  <si>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</si>
  <si>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</si>
  <si>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</si>
  <si>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</si>
  <si>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</si>
  <si>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</si>
  <si>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</si>
  <si>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</si>
  <si>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</si>
  <si>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</si>
  <si>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</si>
  <si>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</si>
  <si>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</si>
  <si>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</si>
  <si>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</si>
  <si>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</si>
  <si>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</si>
  <si>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</si>
  <si>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</si>
  <si>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</si>
  <si>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</si>
  <si>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</si>
  <si>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</si>
  <si>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</si>
  <si>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</si>
  <si>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</si>
  <si>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</si>
  <si>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</si>
  <si>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</si>
  <si>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</si>
  <si>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</si>
  <si>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</si>
  <si>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</si>
  <si>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</si>
  <si>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</si>
  <si>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</si>
  <si>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</si>
  <si>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</si>
  <si>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</si>
  <si>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</si>
  <si>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</si>
  <si>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</si>
  <si>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</si>
  <si>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</si>
  <si>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</si>
  <si>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</si>
  <si>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</si>
  <si>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</si>
  <si>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</si>
  <si>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</si>
  <si>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</si>
  <si>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</si>
  <si>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</si>
  <si>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</si>
  <si>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</si>
  <si>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</si>
  <si>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</si>
  <si>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</si>
  <si>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</si>
  <si>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</si>
  <si>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</si>
  <si>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</si>
  <si>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</si>
  <si>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</si>
  <si>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</si>
  <si>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</si>
  <si>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</si>
  <si>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</si>
  <si>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</si>
  <si>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</si>
  <si>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</si>
  <si>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</si>
  <si>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</si>
  <si>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</si>
  <si>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</si>
  <si>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</si>
  <si>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</si>
  <si>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</si>
  <si>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</si>
  <si>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</si>
  <si>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</si>
  <si>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</si>
  <si>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</si>
  <si>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</si>
  <si>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</si>
  <si>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</si>
  <si>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</si>
  <si>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</si>
  <si>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</si>
  <si>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</si>
  <si>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</si>
  <si>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</si>
  <si>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</si>
  <si>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</si>
  <si>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</si>
  <si>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</si>
  <si>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</si>
  <si>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</si>
  <si>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</si>
  <si>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</si>
  <si>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</si>
  <si>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</si>
  <si>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</si>
  <si>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</si>
  <si>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</si>
  <si>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</si>
  <si>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</si>
  <si>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</si>
  <si>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</si>
  <si>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</si>
  <si>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</si>
  <si>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</si>
  <si>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</si>
  <si>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</si>
  <si>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</si>
  <si>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</si>
  <si>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</si>
  <si>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</si>
  <si>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</si>
  <si>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</si>
  <si>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</si>
  <si>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</si>
  <si>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</si>
  <si>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</si>
  <si>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</si>
  <si>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</si>
  <si>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</si>
  <si>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</si>
  <si>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</si>
  <si>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</si>
  <si>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</si>
  <si>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</si>
  <si>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</si>
  <si>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</si>
  <si>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</si>
  <si>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</si>
  <si>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</si>
  <si>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</si>
  <si>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</si>
  <si>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</si>
  <si>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</si>
  <si>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</si>
  <si>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</si>
  <si>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</si>
  <si>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</si>
  <si>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</si>
  <si>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</si>
  <si>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</si>
  <si>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</si>
  <si>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</si>
  <si>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</si>
  <si>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</si>
  <si>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</si>
  <si>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</si>
  <si>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</si>
  <si>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</si>
  <si>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</si>
  <si>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</si>
  <si>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</si>
  <si>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</si>
  <si>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</si>
  <si>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</si>
  <si>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</si>
  <si>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</si>
  <si>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</si>
  <si>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</si>
  <si>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</si>
  <si>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</si>
  <si>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</si>
  <si>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</si>
  <si>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</si>
  <si>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</si>
  <si>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</si>
  <si>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</si>
  <si>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</si>
  <si>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</si>
  <si>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</si>
  <si>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</si>
  <si>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</si>
  <si>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</si>
  <si>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</si>
  <si>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</si>
  <si>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</si>
  <si>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</si>
  <si>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</si>
  <si>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</si>
  <si>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</si>
  <si>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</si>
  <si>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</si>
  <si>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</si>
  <si>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</si>
  <si>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</si>
  <si>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</si>
  <si>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</si>
  <si>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</si>
  <si>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</si>
  <si>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</si>
  <si>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</si>
  <si>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</si>
  <si>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</si>
  <si>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</si>
  <si>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</si>
  <si>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</si>
  <si>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</si>
  <si>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</si>
  <si>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</si>
  <si>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</si>
  <si>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</si>
  <si>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</si>
  <si>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</si>
  <si>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</si>
  <si>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</si>
  <si>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</si>
  <si>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</si>
  <si>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</si>
  <si>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</si>
  <si>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</si>
  <si>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</si>
  <si>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</si>
  <si>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</si>
  <si>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</si>
  <si>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</si>
  <si>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</si>
  <si>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</si>
  <si>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</si>
  <si>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</si>
  <si>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</si>
  <si>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</si>
  <si>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</si>
  <si>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</si>
  <si>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</si>
  <si>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</si>
  <si>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</si>
  <si>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</si>
  <si>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</si>
  <si>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</si>
  <si>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</si>
  <si>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</si>
  <si>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</si>
  <si>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</si>
  <si>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</si>
  <si>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</si>
  <si>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</si>
  <si>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</si>
  <si>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</si>
  <si>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</si>
  <si>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</si>
  <si>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</si>
  <si>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</si>
  <si>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</si>
  <si>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</si>
  <si>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</si>
  <si>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</si>
  <si>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</si>
  <si>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</si>
  <si>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</si>
  <si>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</si>
  <si>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</si>
  <si>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</si>
  <si>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</si>
  <si>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</si>
  <si>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</si>
  <si>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</si>
  <si>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</si>
  <si>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</si>
  <si>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</si>
  <si>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</si>
  <si>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</si>
  <si>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</si>
  <si>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</si>
  <si>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</si>
  <si>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</si>
  <si>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</si>
  <si>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</si>
  <si>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</si>
  <si>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</si>
  <si>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</si>
  <si>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</si>
  <si>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</si>
  <si>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</si>
  <si>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</si>
  <si>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</si>
  <si>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</si>
  <si>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</si>
  <si>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</si>
  <si>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</si>
  <si>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</si>
  <si>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</si>
  <si>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</si>
  <si>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</si>
  <si>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</si>
  <si>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</si>
  <si>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</si>
  <si>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</si>
  <si>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</si>
  <si>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</si>
  <si>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</si>
  <si>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</si>
  <si>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</si>
  <si>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</si>
  <si>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</si>
  <si>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</si>
  <si>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</si>
  <si>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</si>
  <si>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</si>
  <si>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</si>
  <si>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</si>
  <si>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</si>
  <si>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</si>
  <si>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</si>
  <si>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</si>
  <si>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</si>
  <si>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</si>
  <si>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</si>
  <si>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</si>
  <si>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</si>
  <si>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</si>
  <si>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</si>
  <si>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</si>
  <si>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</si>
  <si>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</si>
  <si>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</si>
  <si>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</si>
  <si>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</si>
  <si>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</si>
  <si>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</si>
  <si>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</si>
  <si>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</si>
  <si>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</si>
  <si>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</si>
  <si>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</si>
  <si>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</si>
  <si>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</si>
  <si>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</si>
  <si>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</si>
  <si>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</si>
  <si>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</si>
  <si>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</si>
  <si>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</si>
  <si>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</si>
  <si>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</si>
  <si>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</si>
  <si>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</si>
  <si>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</si>
  <si>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</si>
  <si>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</si>
  <si>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</si>
  <si>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</si>
  <si>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</si>
  <si>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</si>
  <si>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</si>
  <si>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</si>
  <si>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</si>
  <si>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</si>
  <si>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</si>
  <si>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</si>
  <si>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</si>
  <si>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</si>
  <si>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</si>
  <si>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</si>
  <si>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</si>
  <si>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</si>
  <si>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</si>
  <si>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</si>
  <si>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</si>
  <si>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</si>
  <si>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</si>
  <si>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</si>
  <si>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</si>
  <si>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</si>
  <si>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</si>
  <si>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</si>
  <si>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</si>
  <si>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</si>
  <si>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</si>
  <si>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</si>
  <si>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</si>
  <si>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</si>
  <si>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</si>
  <si>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</si>
  <si>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</si>
  <si>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</si>
  <si>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</si>
  <si>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</si>
  <si>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</si>
  <si>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</si>
  <si>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</si>
  <si>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</si>
  <si>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</si>
  <si>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</si>
  <si>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</si>
  <si>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</si>
  <si>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</si>
  <si>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</si>
  <si>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</si>
  <si>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</si>
  <si>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</si>
  <si>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</si>
  <si>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</si>
  <si>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</si>
  <si>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</si>
  <si>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</si>
  <si>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</si>
  <si>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</si>
  <si>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</si>
  <si>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</si>
  <si>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</si>
  <si>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</si>
  <si>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</si>
  <si>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</si>
  <si>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</si>
  <si>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</si>
  <si>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</si>
  <si>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</si>
  <si>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</si>
  <si>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</si>
  <si>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</si>
  <si>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</si>
  <si>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</si>
  <si>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</si>
  <si>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</si>
  <si>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</si>
  <si>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</si>
  <si>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</si>
  <si>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</si>
  <si>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</si>
  <si>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</si>
  <si>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</si>
  <si>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</si>
  <si>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</si>
  <si>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</si>
  <si>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</si>
  <si>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</si>
  <si>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</si>
  <si>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</si>
  <si>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</si>
  <si>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</si>
  <si>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</si>
  <si>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</si>
  <si>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</si>
  <si>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</si>
  <si>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</si>
  <si>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</si>
  <si>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</si>
  <si>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</si>
  <si>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</si>
  <si>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</si>
  <si>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</si>
  <si>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</si>
  <si>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</si>
  <si>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</si>
  <si>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</si>
  <si>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</si>
  <si>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</si>
  <si>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</si>
  <si>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</si>
  <si>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</si>
  <si>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</si>
  <si>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</si>
  <si>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</si>
  <si>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</si>
  <si>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</si>
  <si>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</si>
  <si>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</si>
  <si>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</si>
  <si>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</si>
  <si>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</si>
  <si>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</si>
  <si>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</si>
  <si>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</si>
  <si>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</si>
  <si>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</si>
  <si>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</si>
  <si>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</si>
  <si>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</si>
  <si>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</si>
  <si>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</si>
  <si>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</si>
  <si>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</si>
  <si>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</si>
  <si>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</si>
  <si>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</si>
  <si>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</si>
  <si>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</si>
  <si>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</si>
  <si>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</si>
  <si>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</si>
  <si>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</si>
  <si>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</si>
  <si>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</si>
  <si>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</si>
  <si>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</si>
  <si>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</si>
  <si>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</si>
  <si>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</si>
  <si>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</si>
  <si>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</si>
  <si>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</si>
  <si>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</si>
  <si>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</si>
  <si>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</si>
  <si>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</si>
  <si>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</si>
  <si>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</si>
  <si>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</si>
  <si>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</si>
  <si>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</si>
  <si>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</si>
  <si>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</si>
  <si>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</si>
  <si>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</si>
  <si>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</si>
  <si>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</si>
  <si>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</si>
  <si>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</si>
  <si>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</si>
  <si>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</si>
  <si>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</si>
  <si>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</si>
  <si>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</si>
  <si>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</si>
  <si>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</si>
  <si>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</si>
  <si>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</si>
  <si>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</si>
  <si>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</si>
  <si>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</si>
  <si>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</si>
  <si>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</si>
  <si>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</si>
  <si>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</si>
  <si>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</si>
  <si>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</si>
  <si>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</si>
  <si>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</si>
  <si>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</si>
  <si>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</si>
  <si>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</si>
  <si>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</si>
  <si>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</si>
  <si>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</si>
  <si>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</si>
  <si>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</si>
  <si>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</si>
  <si>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</si>
  <si>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</si>
  <si>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</si>
  <si>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</si>
  <si>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</si>
  <si>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</si>
  <si>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</si>
  <si>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</si>
  <si>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</si>
  <si>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</si>
  <si>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</si>
  <si>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</si>
  <si>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</si>
  <si>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</si>
  <si>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</si>
  <si>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</si>
  <si>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</si>
  <si>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</si>
  <si>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</si>
  <si>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</si>
  <si>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</si>
  <si>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</si>
  <si>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</si>
  <si>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</si>
  <si>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</si>
  <si>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</si>
  <si>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</si>
  <si>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</si>
  <si>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</si>
  <si>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</si>
  <si>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</si>
  <si>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</si>
  <si>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</si>
  <si>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</si>
  <si>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</si>
  <si>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</si>
  <si>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</si>
  <si>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</si>
  <si>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</si>
  <si>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</si>
  <si>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</si>
  <si>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</si>
  <si>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</si>
  <si>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</si>
  <si>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</si>
  <si>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</si>
  <si>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</si>
  <si>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</si>
  <si>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</si>
  <si>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</si>
  <si>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</si>
  <si>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</si>
  <si>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</si>
  <si>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</si>
  <si>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</si>
  <si>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</si>
  <si>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</si>
  <si>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</si>
  <si>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</si>
  <si>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</si>
  <si>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</si>
  <si>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</si>
  <si>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</si>
  <si>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</si>
  <si>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</si>
  <si>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</si>
  <si>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</si>
  <si>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</si>
  <si>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</si>
  <si>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</si>
  <si>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</si>
  <si>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</si>
  <si>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</si>
  <si>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</si>
  <si>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</si>
  <si>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</si>
  <si>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</si>
  <si>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</si>
  <si>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</si>
  <si>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</si>
  <si>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</si>
  <si>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</si>
  <si>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</si>
  <si>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</si>
  <si>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</si>
  <si>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</si>
  <si>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</si>
  <si>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</si>
  <si>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</si>
  <si>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</si>
  <si>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</si>
  <si>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</si>
  <si>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</si>
  <si>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</si>
  <si>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</si>
  <si>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</si>
  <si>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</si>
  <si>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</si>
  <si>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</si>
  <si>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</si>
  <si>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</si>
  <si>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</si>
  <si>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</si>
  <si>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</si>
  <si>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</si>
  <si>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</si>
  <si>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</si>
  <si>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</si>
  <si>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</si>
  <si>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</si>
  <si>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</si>
  <si>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</si>
  <si>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</si>
  <si>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</si>
  <si>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</si>
  <si>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</si>
  <si>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</si>
  <si>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</si>
  <si>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</si>
  <si>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</si>
  <si>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</si>
  <si>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</si>
  <si>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</si>
  <si>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</si>
  <si>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</si>
  <si>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</si>
  <si>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</si>
  <si>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</si>
  <si>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</si>
  <si>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</si>
  <si>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</si>
  <si>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</si>
  <si>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</si>
  <si>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</si>
  <si>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</si>
  <si>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</si>
  <si>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</si>
  <si>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</si>
  <si>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</si>
  <si>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</si>
  <si>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</si>
  <si>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</si>
  <si>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</si>
  <si>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</si>
  <si>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</si>
  <si>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</si>
  <si>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</si>
  <si>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</si>
  <si>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</si>
  <si>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</si>
  <si>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</si>
  <si>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</si>
  <si>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</si>
  <si>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</si>
  <si>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</si>
  <si>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</si>
  <si>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</si>
  <si>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</si>
  <si>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</si>
  <si>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</si>
  <si>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</si>
  <si>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</si>
  <si>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</si>
  <si>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</si>
  <si>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</si>
  <si>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</si>
  <si>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</si>
  <si>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</si>
  <si>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</si>
  <si>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</si>
  <si>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</si>
  <si>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</si>
  <si>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</si>
  <si>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</si>
  <si>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</si>
  <si>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</si>
  <si>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</si>
  <si>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</si>
  <si>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</si>
  <si>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</si>
  <si>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</si>
  <si>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</si>
  <si>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</si>
  <si>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</si>
  <si>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</si>
  <si>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</si>
  <si>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</si>
  <si>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</si>
  <si>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</si>
  <si>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</si>
  <si>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</si>
  <si>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</si>
  <si>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</si>
  <si>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</si>
  <si>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</si>
  <si>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</si>
  <si>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</si>
  <si>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</si>
  <si>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</si>
  <si>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</si>
  <si>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</si>
  <si>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</si>
  <si>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</si>
  <si>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</si>
  <si>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</si>
  <si>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</si>
  <si>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</si>
  <si>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</si>
  <si>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</si>
  <si>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</si>
  <si>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</si>
  <si>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</si>
  <si>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</si>
  <si>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</si>
  <si>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</si>
  <si>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</si>
  <si>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</si>
  <si>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</si>
  <si>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</si>
  <si>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</si>
  <si>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</si>
  <si>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</si>
  <si>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</si>
  <si>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</si>
  <si>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</si>
  <si>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</si>
  <si>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</si>
  <si>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</si>
  <si>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</si>
  <si>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</si>
  <si>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</si>
  <si>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</si>
  <si>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</si>
  <si>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</si>
  <si>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</si>
  <si>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</si>
  <si>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</si>
  <si>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</si>
  <si>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</si>
  <si>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</si>
  <si>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</si>
  <si>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</si>
  <si>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</si>
  <si>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</si>
  <si>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</si>
  <si>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</si>
  <si>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</si>
  <si>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</si>
  <si>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</si>
  <si>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</si>
  <si>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</si>
  <si>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</si>
  <si>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</si>
  <si>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</si>
  <si>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</si>
  <si>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</si>
  <si>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</si>
  <si>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</si>
  <si>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</si>
  <si>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</si>
  <si>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</si>
  <si>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</si>
  <si>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</si>
  <si>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</si>
  <si>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</si>
  <si>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</si>
  <si>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</si>
  <si>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</si>
  <si>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</si>
  <si>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</si>
  <si>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</si>
  <si>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</si>
  <si>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</si>
  <si>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</si>
  <si>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</si>
  <si>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</si>
  <si>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</si>
  <si>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</si>
  <si>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</si>
  <si>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</si>
  <si>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</si>
  <si>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</si>
  <si>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</si>
  <si>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</si>
  <si>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</si>
  <si>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</si>
  <si>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</si>
  <si>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</si>
  <si>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</si>
  <si>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</si>
  <si>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</si>
  <si>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</si>
  <si>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</si>
  <si>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</si>
  <si>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</si>
  <si>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</si>
  <si>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</si>
  <si>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</si>
  <si>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</si>
  <si>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</si>
  <si>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</si>
  <si>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</si>
  <si>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</si>
  <si>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</si>
  <si>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</si>
  <si>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</si>
  <si>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</si>
  <si>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</si>
  <si>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</si>
  <si>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</si>
  <si>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</si>
  <si>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</si>
  <si>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</si>
  <si>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</si>
  <si>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</si>
  <si>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</si>
  <si>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</si>
  <si>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</si>
  <si>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</si>
  <si>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</si>
  <si>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</si>
  <si>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</si>
  <si>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</si>
  <si>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</si>
  <si>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</si>
  <si>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</si>
  <si>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</si>
  <si>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</si>
  <si>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</si>
  <si>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</si>
  <si>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</si>
  <si>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</si>
  <si>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</si>
  <si>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</si>
  <si>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</si>
  <si>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</si>
  <si>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</si>
  <si>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</si>
  <si>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</si>
  <si>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</si>
  <si>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</si>
  <si>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</si>
  <si>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</si>
  <si>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</si>
  <si>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</si>
  <si>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</si>
  <si>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</si>
  <si>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</si>
  <si>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</si>
  <si>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</si>
  <si>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</si>
  <si>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</si>
  <si>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</si>
  <si>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</si>
  <si>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</si>
  <si>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</si>
  <si>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</si>
  <si>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</si>
  <si>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</si>
  <si>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</si>
  <si>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</si>
  <si>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</si>
  <si>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</si>
  <si>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</si>
  <si>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</si>
  <si>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</si>
  <si>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</si>
  <si>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</si>
  <si>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</si>
  <si>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</si>
  <si>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</si>
  <si>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</si>
  <si>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</si>
  <si>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</si>
  <si>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</si>
  <si>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</si>
  <si>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</si>
  <si>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</si>
  <si>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</si>
  <si>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</si>
  <si>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</si>
  <si>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</si>
  <si>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</si>
  <si>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</si>
  <si>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</si>
  <si>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</si>
  <si>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</si>
  <si>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</si>
  <si>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</si>
  <si>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</si>
  <si>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</si>
  <si>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</si>
  <si>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</si>
  <si>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</si>
  <si>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</si>
  <si>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</si>
  <si>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</si>
  <si>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</si>
  <si>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</si>
  <si>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</si>
  <si>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</si>
  <si>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</si>
  <si>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</si>
  <si>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</si>
  <si>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</si>
  <si>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</si>
  <si>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</si>
  <si>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</si>
  <si>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</si>
  <si>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</si>
  <si>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</si>
  <si>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</si>
  <si>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</si>
  <si>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</si>
  <si>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</si>
  <si>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</si>
  <si>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</si>
  <si>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</si>
  <si>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</si>
  <si>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</si>
  <si>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</si>
  <si>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</si>
  <si>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</si>
  <si>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</si>
  <si>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</si>
  <si>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</si>
  <si>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</si>
  <si>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</si>
  <si>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</si>
  <si>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</si>
  <si>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</si>
  <si>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</si>
  <si>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</si>
  <si>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</si>
  <si>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</si>
  <si>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</si>
  <si>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</si>
  <si>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</si>
  <si>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</si>
  <si>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</si>
  <si>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</si>
  <si>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</si>
  <si>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</si>
  <si>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</si>
  <si>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</si>
  <si>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</si>
  <si>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</si>
  <si>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</si>
  <si>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</si>
  <si>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</si>
  <si>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</si>
  <si>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</si>
  <si>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</si>
  <si>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</si>
  <si>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</si>
  <si>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</si>
  <si>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</si>
  <si>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</si>
  <si>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</si>
  <si>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</si>
  <si>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</si>
  <si>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</si>
  <si>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</si>
  <si>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</si>
  <si>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</si>
  <si>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</si>
  <si>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</si>
  <si>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</si>
  <si>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</si>
  <si>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</si>
  <si>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</si>
  <si>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</si>
  <si>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</si>
  <si>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</si>
  <si>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</si>
  <si>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</si>
  <si>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</si>
  <si>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</si>
  <si>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</si>
  <si>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</si>
  <si>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</si>
  <si>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</si>
  <si>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</si>
  <si>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</si>
  <si>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</si>
  <si>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</si>
  <si>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</si>
  <si>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</si>
  <si>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</si>
  <si>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</si>
  <si>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</si>
  <si>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</si>
  <si>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</si>
  <si>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</si>
  <si>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</si>
  <si>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</si>
  <si>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</si>
  <si>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</si>
  <si>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</si>
  <si>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</si>
  <si>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</si>
  <si>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</si>
  <si>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</si>
  <si>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</si>
  <si>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</si>
  <si>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</si>
  <si>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</si>
  <si>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</si>
  <si>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</si>
  <si>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</si>
  <si>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</si>
  <si>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</si>
  <si>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</si>
  <si>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</si>
  <si>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</si>
  <si>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</si>
  <si>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</si>
  <si>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</si>
  <si>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</si>
  <si>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</si>
  <si>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</si>
  <si>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</si>
  <si>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</si>
  <si>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</si>
  <si>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</si>
  <si>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</si>
  <si>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</si>
  <si>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</si>
  <si>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</si>
  <si>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</si>
  <si>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</si>
  <si>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</si>
  <si>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</si>
  <si>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</si>
  <si>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</si>
  <si>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</si>
  <si>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</si>
  <si>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</si>
  <si>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</si>
  <si>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</si>
  <si>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</si>
  <si>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</si>
  <si>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</si>
  <si>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</si>
  <si>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</si>
  <si>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</si>
  <si>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</si>
  <si>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</si>
  <si>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</si>
  <si>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</si>
  <si>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</si>
  <si>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</si>
  <si>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</si>
  <si>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</si>
  <si>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</si>
  <si>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</si>
  <si>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</si>
  <si>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</si>
  <si>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</si>
  <si>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</si>
  <si>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</si>
  <si>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</si>
  <si>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</si>
  <si>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</si>
  <si>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</si>
  <si>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</si>
  <si>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</si>
  <si>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</si>
  <si>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</si>
  <si>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</si>
  <si>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</si>
  <si>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</si>
  <si>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</si>
  <si>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</si>
  <si>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</si>
  <si>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</si>
  <si>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</si>
  <si>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</si>
  <si>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</si>
  <si>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</si>
  <si>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</si>
  <si>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</si>
  <si>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</si>
  <si>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</si>
  <si>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</si>
  <si>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</si>
  <si>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</si>
  <si>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</si>
  <si>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</si>
  <si>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</si>
  <si>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</si>
  <si>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</si>
  <si>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</si>
  <si>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</si>
  <si>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</si>
  <si>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</si>
  <si>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</si>
  <si>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</si>
  <si>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</si>
  <si>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</si>
  <si>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</si>
  <si>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</si>
  <si>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</si>
  <si>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</si>
  <si>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</si>
  <si>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</si>
  <si>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</si>
  <si>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</si>
  <si>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</si>
  <si>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</si>
  <si>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</si>
  <si>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</si>
  <si>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</si>
  <si>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</si>
  <si>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</si>
  <si>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</si>
  <si>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</si>
  <si>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</si>
  <si>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</si>
  <si>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</si>
  <si>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</si>
  <si>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</si>
  <si>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</si>
  <si>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</si>
  <si>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</si>
  <si>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</si>
  <si>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</si>
  <si>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</si>
  <si>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</si>
  <si>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</si>
  <si>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</si>
  <si>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</si>
  <si>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</si>
  <si>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</si>
  <si>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</si>
  <si>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</si>
  <si>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</si>
  <si>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</si>
  <si>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</si>
  <si>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</si>
  <si>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</si>
  <si>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</si>
  <si>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</si>
  <si>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</si>
  <si>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</si>
  <si>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</si>
  <si>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</si>
  <si>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</si>
  <si>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</si>
  <si>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</si>
  <si>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</si>
  <si>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</si>
  <si>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</si>
  <si>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</si>
  <si>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</si>
  <si>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</si>
  <si>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</si>
  <si>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</si>
  <si>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</si>
  <si>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</si>
  <si>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</si>
  <si>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</si>
  <si>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</si>
  <si>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</si>
  <si>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</si>
  <si>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</si>
  <si>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</si>
  <si>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</si>
  <si>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</si>
  <si>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</si>
  <si>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</si>
  <si>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</si>
  <si>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</si>
  <si>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</si>
  <si>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</si>
  <si>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</si>
  <si>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</si>
  <si>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</si>
  <si>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</si>
  <si>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</si>
  <si>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</si>
  <si>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</si>
  <si>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</si>
  <si>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</si>
  <si>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</si>
  <si>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</si>
  <si>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</si>
  <si>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</si>
  <si>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</si>
  <si>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</si>
  <si>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</si>
  <si>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</si>
  <si>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</si>
  <si>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</si>
  <si>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</si>
  <si>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</si>
  <si>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</si>
  <si>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</si>
  <si>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</si>
  <si>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</si>
  <si>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</si>
  <si>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</si>
  <si>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</si>
  <si>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</si>
  <si>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</si>
  <si>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</si>
  <si>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</si>
  <si>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</si>
  <si>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</si>
  <si>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</si>
  <si>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</si>
  <si>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</si>
  <si>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</si>
  <si>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</si>
  <si>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</si>
  <si>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</si>
  <si>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</si>
  <si>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</si>
  <si>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</si>
  <si>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</si>
  <si>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</si>
  <si>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</si>
  <si>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</si>
  <si>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</si>
  <si>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</si>
  <si>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</si>
  <si>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</si>
  <si>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</si>
  <si>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</si>
  <si>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</si>
  <si>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</si>
  <si>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</si>
  <si>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</si>
  <si>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</si>
  <si>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</si>
  <si>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</si>
  <si>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</si>
  <si>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</si>
  <si>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</si>
  <si>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</si>
  <si>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</si>
  <si>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</si>
  <si>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</si>
  <si>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</si>
  <si>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</si>
  <si>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</si>
  <si>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</si>
  <si>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</si>
  <si>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</si>
  <si>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</si>
  <si>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</si>
  <si>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</si>
  <si>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</si>
  <si>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</si>
  <si>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</si>
  <si>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</si>
  <si>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</si>
  <si>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</si>
  <si>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</si>
  <si>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</si>
  <si>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</si>
  <si>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</si>
  <si>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</si>
  <si>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</si>
  <si>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</si>
  <si>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</si>
  <si>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</si>
  <si>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</si>
  <si>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</si>
  <si>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</si>
  <si>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</si>
  <si>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</si>
  <si>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</si>
  <si>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</si>
  <si>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</si>
  <si>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</si>
  <si>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</si>
  <si>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</si>
  <si>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</si>
  <si>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</si>
  <si>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</si>
  <si>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</si>
  <si>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</si>
  <si>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</si>
  <si>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</si>
  <si>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</si>
  <si>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</si>
  <si>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</si>
  <si>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</si>
  <si>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</si>
  <si>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</si>
  <si>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</si>
  <si>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</si>
  <si>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</si>
  <si>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</si>
  <si>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</si>
  <si>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</si>
  <si>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</si>
  <si>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</si>
  <si>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</si>
  <si>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</si>
  <si>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</si>
  <si>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</si>
  <si>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</si>
  <si>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</si>
  <si>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</si>
  <si>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</si>
  <si>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</si>
  <si>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</si>
  <si>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</si>
  <si>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</si>
  <si>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</si>
  <si>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</si>
  <si>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</si>
  <si>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</si>
  <si>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</si>
  <si>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</si>
  <si>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</si>
  <si>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</si>
  <si>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</si>
  <si>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</si>
  <si>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</si>
  <si>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</si>
  <si>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</si>
  <si>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</si>
  <si>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</si>
  <si>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</si>
  <si>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</si>
  <si>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</si>
  <si>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</si>
  <si>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</si>
  <si>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</si>
  <si>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</si>
  <si>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</si>
  <si>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</si>
  <si>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</si>
  <si>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</si>
  <si>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</si>
  <si>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</si>
  <si>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</si>
  <si>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</si>
  <si>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</si>
  <si>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</si>
  <si>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</si>
  <si>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</si>
  <si>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</si>
  <si>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</si>
  <si>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</si>
  <si>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</si>
  <si>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</si>
  <si>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</si>
  <si>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</si>
  <si>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</si>
  <si>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</si>
  <si>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</si>
  <si>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</si>
  <si>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</si>
  <si>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</si>
  <si>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</si>
  <si>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</si>
  <si>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</si>
  <si>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</si>
  <si>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</si>
  <si>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</si>
  <si>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</si>
  <si>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</si>
  <si>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</si>
  <si>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</si>
  <si>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</si>
  <si>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</si>
  <si>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</si>
  <si>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</si>
  <si>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</si>
  <si>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</si>
  <si>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</si>
  <si>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</si>
  <si>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</si>
  <si>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</si>
  <si>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</si>
  <si>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</si>
  <si>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</si>
  <si>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</si>
  <si>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</si>
  <si>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</si>
  <si>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</si>
  <si>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</si>
  <si>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</si>
  <si>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</si>
  <si>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</si>
  <si>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</si>
  <si>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</si>
  <si>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</si>
  <si>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</si>
  <si>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</si>
  <si>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</si>
  <si>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</si>
  <si>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</si>
  <si>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</si>
  <si>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</si>
  <si>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</si>
  <si>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</si>
  <si>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</si>
  <si>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</si>
  <si>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</si>
  <si>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</si>
  <si>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</si>
  <si>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</si>
  <si>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</si>
  <si>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</si>
  <si>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</si>
  <si>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</si>
  <si>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</si>
  <si>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</si>
  <si>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</si>
  <si>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</si>
  <si>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</si>
  <si>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</si>
  <si>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</si>
  <si>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</si>
  <si>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</si>
  <si>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</si>
  <si>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</si>
  <si>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</si>
  <si>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</si>
  <si>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</si>
  <si>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</si>
  <si>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</si>
  <si>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</si>
  <si>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</si>
  <si>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</si>
  <si>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</si>
  <si>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</si>
  <si>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</si>
  <si>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</si>
  <si>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</si>
  <si>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</si>
  <si>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</si>
  <si>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</si>
  <si>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</si>
  <si>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</si>
  <si>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</si>
  <si>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</si>
  <si>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</si>
  <si>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</si>
  <si>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</si>
  <si>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</si>
  <si>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</si>
  <si>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</si>
  <si>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</si>
  <si>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</si>
  <si>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</si>
  <si>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</si>
  <si>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</si>
  <si>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</si>
  <si>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</si>
  <si>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</si>
  <si>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</si>
  <si>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</si>
  <si>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</si>
  <si>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</si>
  <si>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</si>
  <si>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</si>
  <si>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</si>
  <si>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</si>
  <si>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</si>
  <si>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</si>
  <si>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</si>
  <si>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</si>
  <si>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</si>
  <si>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</si>
  <si>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</si>
  <si>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</si>
  <si>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</si>
  <si>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</si>
  <si>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</si>
  <si>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</si>
  <si>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</si>
  <si>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</si>
  <si>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</si>
  <si>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</si>
  <si>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</si>
  <si>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</si>
  <si>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</si>
  <si>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</si>
  <si>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</si>
  <si>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</si>
  <si>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</si>
  <si>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</si>
  <si>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</si>
  <si>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</si>
  <si>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</si>
  <si>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</si>
  <si>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</si>
  <si>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</si>
  <si>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</si>
  <si>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</si>
  <si>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</si>
  <si>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</si>
  <si>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</si>
  <si>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</si>
  <si>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</si>
  <si>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</si>
  <si>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</si>
  <si>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</si>
  <si>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</si>
  <si>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</si>
  <si>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</si>
  <si>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</si>
  <si>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</si>
  <si>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</si>
  <si>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</si>
  <si>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</si>
  <si>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</si>
  <si>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</si>
  <si>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</si>
  <si>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</si>
  <si>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</si>
  <si>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</si>
  <si>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</si>
  <si>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</si>
  <si>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</si>
  <si>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</si>
  <si>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</si>
  <si>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</si>
  <si>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</si>
  <si>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</si>
  <si>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</si>
  <si>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</si>
  <si>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</si>
  <si>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</si>
  <si>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</si>
  <si>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</si>
  <si>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</si>
  <si>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</si>
  <si>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</si>
  <si>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</si>
  <si>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</si>
  <si>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</si>
  <si>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</si>
  <si>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</si>
  <si>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</si>
  <si>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</si>
  <si>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</si>
  <si>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</si>
  <si>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</si>
  <si>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</si>
  <si>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</si>
  <si>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</si>
  <si>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</si>
  <si>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</si>
  <si>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</si>
  <si>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</si>
  <si>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</si>
  <si>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</si>
  <si>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</si>
  <si>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</si>
  <si>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</si>
  <si>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</si>
  <si>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</si>
  <si>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</si>
  <si>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</si>
  <si>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</si>
  <si>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</si>
  <si>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</si>
  <si>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</si>
  <si>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</si>
  <si>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</si>
  <si>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</si>
  <si>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</si>
  <si>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</si>
  <si>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</si>
  <si>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</si>
  <si>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</si>
  <si>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</si>
  <si>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</si>
  <si>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</si>
  <si>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</si>
  <si>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</si>
  <si>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</si>
  <si>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</si>
  <si>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</si>
  <si>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</si>
  <si>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</si>
  <si>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</si>
  <si>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</si>
  <si>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</si>
  <si>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</si>
  <si>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</si>
  <si>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</si>
  <si>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</si>
  <si>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</si>
  <si>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</si>
  <si>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</si>
  <si>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</si>
  <si>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</si>
  <si>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</si>
  <si>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</si>
  <si>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</si>
  <si>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</si>
  <si>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</si>
  <si>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</si>
  <si>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</si>
  <si>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</si>
  <si>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</si>
  <si>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</si>
  <si>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</si>
  <si>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</si>
  <si>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</si>
  <si>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</si>
  <si>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</si>
  <si>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</si>
  <si>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</si>
  <si>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</si>
  <si>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</si>
  <si>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</si>
  <si>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</si>
  <si>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</si>
  <si>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</si>
  <si>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</si>
  <si>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</si>
  <si>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</si>
  <si>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</si>
  <si>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</si>
  <si>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</si>
  <si>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</si>
  <si>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</si>
  <si>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</si>
  <si>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</si>
  <si>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</si>
  <si>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</si>
  <si>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</si>
  <si>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</si>
  <si>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</si>
  <si>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</si>
  <si>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</si>
  <si>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</si>
  <si>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</si>
  <si>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</si>
  <si>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</si>
  <si>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</si>
  <si>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</si>
  <si>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</si>
  <si>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</si>
  <si>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</si>
  <si>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</si>
  <si>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</si>
  <si>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</si>
  <si>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</si>
  <si>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</si>
  <si>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</si>
  <si>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</si>
  <si>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</si>
  <si>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</si>
  <si>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</si>
  <si>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</si>
  <si>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</si>
  <si>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</si>
  <si>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</si>
  <si>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</si>
  <si>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</si>
  <si>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</si>
  <si>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</si>
  <si>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</si>
  <si>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</si>
  <si>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</si>
  <si>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</si>
  <si>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</si>
  <si>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</si>
  <si>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</si>
  <si>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</si>
  <si>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</si>
  <si>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</si>
  <si>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</si>
  <si>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</si>
  <si>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</si>
  <si>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</si>
  <si>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</si>
  <si>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</si>
  <si>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</si>
  <si>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</si>
  <si>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</si>
  <si>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</si>
  <si>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</si>
  <si>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</si>
  <si>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</si>
  <si>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</si>
  <si>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</si>
  <si>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</si>
  <si>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</si>
  <si>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</si>
  <si>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</si>
  <si>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</si>
  <si>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</si>
  <si>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</si>
  <si>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</si>
  <si>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</si>
  <si>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</si>
  <si>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</si>
  <si>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</si>
  <si>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</si>
  <si>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</si>
  <si>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</si>
  <si>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</si>
  <si>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</si>
  <si>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</si>
  <si>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</si>
  <si>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</si>
  <si>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</si>
  <si>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</si>
  <si>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</si>
  <si>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</si>
  <si>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</si>
  <si>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</si>
  <si>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</si>
  <si>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</si>
  <si>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</si>
  <si>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</si>
  <si>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</si>
  <si>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</si>
  <si>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</si>
  <si>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</si>
  <si>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</si>
  <si>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</si>
  <si>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</si>
  <si>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</si>
  <si>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</si>
  <si>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</si>
  <si>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</si>
  <si>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</si>
  <si>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</si>
  <si>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</si>
  <si>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</si>
  <si>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</si>
  <si>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</si>
  <si>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</si>
  <si>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</si>
  <si>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</si>
  <si>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</si>
  <si>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</si>
  <si>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</si>
  <si>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</si>
  <si>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</si>
  <si>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</si>
  <si>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</si>
  <si>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</si>
  <si>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</si>
  <si>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</si>
  <si>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</si>
  <si>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</si>
  <si>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</si>
  <si>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</si>
  <si>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</si>
  <si>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</si>
  <si>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</si>
  <si>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</si>
  <si>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</si>
  <si>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</si>
  <si>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</si>
  <si>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</si>
  <si>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</si>
  <si>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</si>
  <si>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</si>
  <si>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</si>
  <si>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</si>
  <si>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</si>
  <si>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</si>
  <si>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</si>
  <si>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</si>
  <si>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</si>
  <si>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</si>
  <si>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</si>
  <si>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</si>
  <si>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</si>
  <si>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</si>
  <si>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</si>
  <si>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</si>
  <si>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</si>
  <si>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</si>
  <si>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</si>
  <si>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</si>
  <si>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</si>
  <si>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</si>
  <si>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</si>
  <si>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</si>
  <si>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</si>
  <si>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</si>
  <si>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</si>
  <si>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</si>
  <si>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</si>
  <si>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</si>
  <si>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</si>
  <si>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</si>
  <si>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</si>
  <si>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</si>
  <si>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</si>
  <si>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</si>
  <si>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</si>
  <si>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</si>
  <si>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</si>
  <si>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</si>
  <si>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</si>
  <si>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</si>
  <si>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</si>
  <si>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</si>
  <si>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</si>
  <si>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</si>
  <si>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</si>
  <si>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</si>
  <si>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</si>
  <si>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</si>
  <si>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</si>
  <si>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</si>
  <si>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</si>
  <si>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</si>
  <si>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</si>
  <si>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</si>
  <si>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</si>
  <si>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</si>
  <si>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</si>
  <si>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</si>
  <si>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</si>
  <si>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</si>
  <si>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</si>
  <si>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</si>
  <si>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</si>
  <si>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</si>
  <si>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</si>
  <si>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</si>
  <si>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</si>
  <si>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</si>
  <si>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</si>
  <si>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</si>
  <si>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</si>
  <si>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</si>
  <si>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</si>
  <si>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</si>
  <si>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</si>
  <si>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</si>
  <si>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</si>
  <si>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</si>
  <si>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</si>
  <si>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</si>
  <si>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</si>
  <si>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</si>
  <si>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</si>
  <si>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</si>
  <si>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</si>
  <si>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</si>
  <si>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</si>
  <si>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</si>
  <si>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</si>
  <si>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</si>
  <si>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</si>
  <si>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</si>
  <si>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</si>
  <si>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</si>
  <si>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</si>
  <si>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</si>
  <si>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</si>
  <si>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</si>
  <si>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</si>
  <si>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</si>
  <si>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</si>
  <si>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</si>
  <si>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</si>
  <si>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</si>
  <si>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</si>
  <si>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</si>
  <si>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</si>
  <si>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</si>
  <si>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</si>
  <si>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</si>
  <si>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</si>
  <si>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</si>
  <si>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</si>
  <si>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</si>
  <si>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</si>
  <si>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</si>
  <si>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</si>
  <si>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</si>
  <si>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</si>
  <si>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</si>
  <si>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</si>
  <si>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</si>
  <si>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</si>
  <si>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</si>
  <si>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</si>
  <si>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</si>
  <si>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</si>
  <si>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</si>
  <si>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</si>
  <si>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</si>
  <si>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</si>
  <si>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</si>
  <si>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</si>
  <si>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</si>
  <si>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</si>
  <si>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</si>
  <si>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</si>
  <si>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</si>
  <si>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</si>
  <si>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</si>
  <si>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</si>
  <si>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</si>
  <si>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</si>
  <si>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</si>
  <si>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</si>
  <si>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</si>
  <si>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</si>
  <si>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</si>
  <si>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</si>
  <si>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</si>
  <si>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</si>
  <si>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</si>
  <si>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</si>
  <si>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</si>
  <si>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</si>
  <si>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</si>
  <si>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</si>
  <si>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</si>
  <si>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</si>
  <si>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</si>
  <si>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</si>
  <si>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</si>
  <si>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</si>
  <si>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</si>
  <si>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</si>
  <si>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</si>
  <si>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</si>
  <si>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</si>
  <si>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</si>
  <si>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</si>
  <si>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</si>
  <si>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</si>
  <si>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</si>
  <si>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</si>
  <si>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</si>
  <si>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</si>
  <si>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</si>
  <si>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</si>
  <si>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</si>
  <si>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</si>
  <si>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</si>
  <si>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</si>
  <si>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</si>
  <si>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</si>
  <si>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</si>
  <si>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</si>
  <si>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</si>
  <si>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</si>
  <si>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</si>
  <si>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</si>
  <si>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</si>
  <si>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</si>
  <si>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</si>
  <si>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</si>
  <si>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</si>
  <si>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</si>
  <si>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</si>
  <si>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</si>
  <si>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</si>
  <si>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</si>
  <si>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</si>
  <si>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</si>
  <si>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</si>
  <si>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</si>
  <si>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</si>
  <si>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</si>
  <si>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</si>
  <si>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</si>
  <si>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</si>
  <si>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</si>
  <si>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</si>
  <si>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</si>
  <si>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</si>
  <si>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</si>
  <si>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</si>
  <si>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</si>
  <si>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</si>
  <si>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</si>
  <si>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</si>
  <si>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</si>
  <si>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</si>
  <si>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</si>
  <si>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</si>
  <si>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</si>
  <si>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</si>
  <si>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</si>
  <si>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</si>
  <si>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</si>
  <si>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</si>
  <si>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</si>
  <si>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</si>
  <si>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</si>
  <si>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</si>
  <si>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</si>
  <si>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</si>
  <si>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</si>
  <si>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</si>
  <si>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</si>
  <si>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</si>
  <si>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</si>
  <si>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</si>
  <si>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</si>
  <si>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</si>
  <si>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</si>
  <si>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</si>
  <si>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</si>
  <si>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</si>
  <si>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</si>
  <si>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</si>
  <si>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</si>
  <si>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</si>
  <si>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</si>
  <si>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</si>
  <si>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</si>
  <si>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</si>
  <si>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</si>
  <si>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</si>
  <si>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</si>
  <si>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</si>
  <si>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</si>
  <si>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</si>
  <si>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</si>
  <si>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</si>
  <si>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</si>
  <si>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</si>
  <si>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</si>
  <si>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</si>
  <si>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</si>
  <si>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</si>
  <si>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</si>
  <si>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</si>
  <si>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</si>
  <si>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</si>
  <si>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</si>
  <si>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</si>
  <si>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</si>
  <si>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</si>
  <si>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</si>
  <si>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</si>
  <si>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</si>
  <si>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</si>
  <si>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</si>
  <si>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</si>
  <si>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</si>
  <si>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</si>
  <si>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</si>
  <si>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</si>
  <si>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</si>
  <si>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</si>
  <si>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</si>
  <si>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</si>
  <si>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</si>
  <si>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</si>
  <si>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</si>
  <si>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</si>
  <si>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</si>
  <si>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</si>
  <si>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</si>
  <si>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</si>
  <si>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</si>
  <si>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</si>
  <si>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</si>
  <si>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</si>
  <si>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</si>
  <si>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</si>
  <si>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</si>
  <si>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</si>
  <si>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</si>
  <si>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</si>
  <si>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</si>
  <si>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</si>
  <si>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</si>
  <si>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</si>
  <si>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</si>
  <si>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</si>
  <si>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</si>
  <si>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</si>
  <si>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</si>
  <si>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</si>
  <si>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</si>
  <si>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</si>
  <si>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</si>
  <si>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</si>
  <si>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</si>
  <si>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</si>
  <si>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</si>
  <si>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</si>
  <si>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</si>
  <si>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</si>
  <si>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</si>
  <si>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</si>
  <si>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</si>
  <si>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</si>
  <si>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</si>
  <si>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</si>
  <si>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</si>
  <si>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</si>
  <si>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</si>
  <si>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</si>
  <si>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</si>
  <si>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</si>
  <si>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</si>
  <si>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</si>
  <si>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</si>
  <si>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</si>
  <si>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</si>
  <si>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</si>
  <si>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</si>
  <si>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</si>
  <si>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</si>
  <si>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</si>
  <si>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</si>
  <si>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</si>
  <si>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</si>
  <si>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</si>
  <si>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</si>
  <si>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</si>
  <si>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</si>
  <si>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</si>
  <si>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</si>
  <si>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</si>
  <si>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</si>
  <si>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</si>
  <si>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</si>
  <si>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</si>
  <si>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</si>
  <si>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</si>
  <si>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</si>
  <si>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</si>
  <si>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</si>
  <si>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</si>
  <si>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</si>
  <si>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</si>
  <si>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</si>
  <si>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</si>
  <si>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</si>
  <si>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</si>
  <si>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</si>
  <si>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</si>
  <si>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</si>
  <si>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</si>
  <si>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</si>
  <si>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</si>
  <si>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</si>
  <si>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</si>
  <si>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</si>
  <si>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</si>
  <si>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</si>
  <si>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</si>
  <si>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</si>
  <si>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</si>
  <si>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</si>
  <si>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</si>
  <si>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</si>
  <si>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</si>
  <si>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</si>
  <si>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</si>
  <si>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</si>
  <si>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</si>
  <si>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</si>
  <si>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</si>
  <si>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</si>
  <si>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</si>
  <si>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</si>
  <si>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</si>
  <si>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</si>
  <si>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</si>
  <si>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</si>
  <si>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</si>
  <si>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</si>
  <si>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</si>
  <si>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</si>
  <si>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</si>
  <si>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</si>
  <si>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</si>
  <si>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</si>
  <si>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</si>
  <si>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</si>
  <si>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</si>
  <si>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</si>
  <si>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</si>
  <si>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</si>
  <si>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</si>
  <si>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</si>
  <si>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</si>
  <si>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</si>
  <si>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</si>
  <si>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</si>
  <si>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</si>
  <si>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</si>
  <si>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</si>
  <si>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</si>
  <si>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</si>
  <si>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</si>
  <si>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</si>
  <si>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</si>
  <si>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</si>
  <si>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</si>
  <si>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</si>
  <si>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</si>
  <si>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</si>
  <si>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</si>
  <si>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</si>
  <si>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</si>
  <si>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</si>
  <si>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</si>
  <si>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</si>
  <si>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</si>
  <si>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</si>
  <si>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</si>
  <si>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</si>
  <si>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</si>
  <si>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</si>
  <si>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</si>
  <si>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</si>
  <si>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</si>
  <si>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</si>
  <si>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</si>
  <si>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</si>
  <si>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</si>
  <si>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</si>
  <si>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</si>
  <si>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</si>
  <si>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</si>
  <si>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</si>
  <si>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</si>
  <si>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</si>
  <si>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</si>
  <si>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</si>
  <si>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</si>
  <si>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</si>
  <si>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</si>
  <si>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</si>
  <si>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</si>
  <si>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</si>
  <si>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</si>
  <si>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</si>
  <si>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</si>
  <si>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</si>
  <si>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</si>
  <si>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</si>
  <si>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</si>
  <si>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</si>
  <si>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</si>
  <si>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</si>
  <si>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</si>
  <si>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</si>
  <si>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</si>
  <si>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</si>
  <si>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</si>
  <si>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</si>
  <si>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</si>
  <si>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</si>
  <si>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</si>
  <si>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</si>
  <si>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</si>
  <si>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</si>
  <si>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</si>
  <si>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</si>
  <si>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</si>
  <si>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</si>
  <si>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</si>
  <si>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</si>
  <si>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</si>
  <si>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</si>
  <si>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</si>
  <si>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</si>
  <si>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</si>
  <si>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</si>
  <si>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</si>
  <si>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</si>
  <si>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</si>
  <si>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</si>
  <si>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</si>
  <si>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</si>
  <si>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</si>
  <si>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</si>
  <si>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</si>
  <si>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</si>
  <si>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</si>
  <si>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</si>
  <si>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</si>
  <si>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</si>
  <si>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</si>
  <si>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</si>
  <si>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</si>
  <si>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</si>
  <si>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</si>
  <si>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</si>
  <si>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</si>
  <si>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</si>
  <si>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</si>
  <si>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</si>
  <si>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</si>
  <si>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</si>
  <si>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</si>
  <si>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</si>
  <si>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</si>
  <si>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</si>
  <si>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</si>
  <si>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</si>
  <si>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</si>
  <si>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</si>
  <si>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</si>
  <si>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</si>
  <si>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</si>
  <si>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</si>
  <si>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</si>
  <si>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</si>
  <si>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</si>
  <si>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</si>
  <si>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</si>
  <si>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</si>
  <si>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</si>
  <si>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</si>
  <si>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</si>
  <si>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</si>
  <si>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</si>
  <si>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</si>
  <si>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</si>
  <si>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</si>
  <si>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</si>
  <si>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</si>
  <si>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</si>
  <si>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</si>
  <si>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</si>
  <si>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</si>
  <si>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</si>
  <si>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</si>
  <si>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</si>
  <si>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</si>
  <si>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</si>
  <si>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</si>
  <si>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</si>
  <si>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</si>
  <si>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</si>
  <si>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</si>
  <si>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</si>
  <si>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</si>
  <si>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</si>
  <si>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</si>
  <si>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</si>
  <si>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</si>
  <si>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</si>
  <si>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</si>
  <si>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</si>
  <si>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</si>
  <si>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</si>
  <si>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</si>
  <si>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</si>
  <si>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</si>
  <si>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</si>
  <si>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</si>
  <si>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</si>
  <si>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</si>
  <si>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</si>
  <si>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</si>
  <si>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</si>
  <si>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</si>
  <si>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</si>
  <si>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</si>
  <si>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</si>
  <si>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</si>
  <si>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</si>
  <si>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</si>
  <si>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</si>
  <si>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</si>
  <si>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</si>
  <si>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</si>
  <si>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</si>
  <si>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</si>
  <si>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</si>
  <si>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</si>
  <si>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</si>
  <si>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</si>
  <si>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</si>
  <si>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</si>
  <si>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</si>
  <si>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</si>
  <si>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</si>
  <si>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</si>
  <si>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</si>
  <si>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</si>
  <si>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</si>
  <si>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</si>
  <si>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</si>
  <si>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</si>
  <si>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</si>
  <si>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</si>
  <si>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</si>
  <si>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</si>
  <si>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</si>
  <si>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</si>
  <si>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</si>
  <si>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</si>
  <si>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</si>
  <si>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</si>
  <si>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</si>
  <si>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</si>
  <si>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</si>
  <si>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</si>
  <si>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</si>
  <si>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</si>
  <si>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</si>
  <si>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</si>
  <si>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</si>
  <si>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</si>
  <si>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</si>
  <si>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</si>
  <si>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</si>
  <si>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</si>
  <si>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</si>
  <si>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</si>
  <si>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</si>
  <si>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</si>
  <si>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</si>
  <si>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</si>
  <si>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</si>
  <si>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</si>
  <si>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</si>
  <si>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</si>
  <si>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</si>
  <si>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</si>
  <si>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</si>
  <si>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</si>
  <si>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</si>
  <si>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</si>
  <si>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</si>
  <si>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</si>
  <si>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</si>
  <si>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</si>
  <si>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</si>
  <si>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</si>
  <si>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</si>
  <si>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</si>
  <si>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</si>
  <si>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</si>
  <si>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</si>
  <si>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</si>
  <si>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</si>
  <si>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</si>
  <si>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</si>
  <si>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</si>
  <si>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</si>
  <si>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</si>
  <si>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</si>
  <si>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</si>
  <si>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</si>
  <si>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</si>
  <si>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</si>
  <si>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</si>
  <si>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</si>
  <si>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</si>
  <si>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</si>
  <si>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</si>
  <si>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</si>
  <si>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</si>
  <si>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</si>
  <si>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</si>
  <si>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</si>
  <si>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</si>
  <si>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</si>
  <si>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</si>
  <si>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</si>
  <si>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</si>
  <si>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</si>
  <si>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</si>
  <si>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</si>
  <si>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</si>
  <si>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</si>
  <si>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</si>
  <si>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</si>
  <si>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</si>
  <si>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</si>
  <si>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</si>
  <si>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</si>
  <si>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</si>
  <si>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</si>
  <si>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</si>
  <si>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</si>
  <si>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</si>
  <si>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</si>
  <si>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</si>
  <si>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</si>
  <si>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</si>
  <si>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</si>
  <si>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</si>
  <si>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</si>
  <si>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</si>
  <si>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</si>
  <si>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</si>
  <si>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</si>
  <si>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</si>
  <si>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</si>
  <si>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</si>
  <si>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</si>
  <si>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</si>
  <si>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</si>
  <si>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</si>
  <si>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</si>
  <si>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</si>
  <si>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</si>
  <si>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</si>
  <si>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</si>
  <si>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</si>
  <si>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</si>
  <si>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</si>
  <si>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</si>
  <si>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</si>
  <si>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</si>
  <si>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</si>
  <si>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</si>
  <si>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</si>
  <si>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</si>
  <si>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</si>
  <si>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</si>
  <si>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</si>
  <si>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</si>
  <si>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</si>
  <si>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</si>
  <si>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</si>
  <si>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</si>
  <si>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</si>
  <si>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</si>
  <si>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</si>
  <si>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</si>
  <si>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</si>
  <si>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</si>
  <si>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</si>
  <si>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</si>
  <si>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</si>
  <si>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</si>
  <si>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</si>
  <si>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</si>
  <si>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</si>
  <si>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</si>
  <si>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</si>
  <si>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</si>
  <si>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</si>
  <si>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</si>
  <si>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</si>
  <si>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</si>
  <si>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</si>
  <si>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</si>
  <si>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</si>
  <si>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</si>
  <si>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</si>
  <si>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</si>
  <si>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</si>
  <si>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</si>
  <si>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</si>
  <si>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</si>
  <si>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</si>
  <si>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</si>
  <si>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</si>
  <si>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</si>
  <si>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</si>
  <si>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</si>
  <si>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</si>
  <si>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</si>
  <si>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</si>
  <si>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</si>
  <si>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</si>
  <si>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</si>
  <si>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</si>
  <si>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</si>
  <si>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</si>
  <si>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</si>
  <si>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</si>
  <si>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</si>
  <si>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</si>
  <si>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</si>
  <si>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</si>
  <si>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</si>
  <si>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</si>
  <si>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</si>
  <si>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</si>
  <si>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</si>
  <si>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</si>
  <si>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</si>
  <si>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</si>
  <si>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</si>
  <si>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</si>
  <si>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</si>
  <si>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</si>
  <si>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</si>
  <si>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</si>
  <si>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</si>
  <si>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</si>
  <si>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</si>
  <si>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</si>
  <si>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</si>
  <si>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</si>
  <si>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</si>
  <si>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</si>
  <si>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</si>
  <si>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</si>
  <si>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</si>
  <si>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</si>
  <si>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</si>
  <si>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</si>
  <si>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</si>
  <si>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</si>
  <si>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</si>
  <si>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</si>
  <si>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</si>
  <si>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</si>
  <si>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</si>
  <si>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</si>
  <si>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</si>
  <si>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</si>
  <si>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</si>
  <si>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</si>
  <si>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</si>
  <si>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</si>
  <si>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</si>
  <si>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</si>
  <si>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</si>
  <si>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</si>
  <si>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</si>
  <si>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</si>
  <si>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</si>
  <si>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</si>
  <si>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</si>
  <si>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</si>
  <si>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</si>
  <si>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</si>
  <si>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</si>
  <si>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</si>
  <si>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</si>
  <si>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</si>
  <si>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</si>
  <si>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</si>
  <si>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</si>
  <si>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</si>
  <si>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</si>
  <si>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</si>
  <si>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</si>
  <si>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</si>
  <si>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</si>
  <si>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</si>
  <si>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</si>
  <si>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</si>
  <si>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</si>
  <si>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</si>
  <si>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</si>
  <si>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</si>
  <si>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</si>
  <si>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</si>
  <si>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</si>
  <si>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</si>
  <si>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</si>
  <si>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</si>
  <si>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</si>
  <si>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</si>
  <si>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</si>
  <si>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</si>
  <si>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</si>
  <si>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</si>
  <si>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</si>
  <si>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</si>
  <si>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</si>
  <si>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</si>
  <si>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</si>
  <si>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</si>
  <si>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</si>
  <si>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</si>
  <si>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</si>
  <si>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</si>
  <si>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</si>
  <si>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</si>
  <si>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</si>
  <si>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</si>
  <si>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</si>
  <si>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</si>
  <si>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</si>
  <si>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</si>
  <si>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</si>
  <si>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</si>
  <si>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</si>
  <si>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</si>
  <si>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</si>
  <si>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</si>
  <si>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</si>
  <si>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</si>
  <si>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</si>
  <si>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</si>
  <si>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</si>
  <si>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</si>
  <si>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</si>
  <si>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</si>
  <si>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</si>
  <si>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</si>
  <si>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</si>
  <si>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</si>
  <si>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</si>
  <si>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</si>
  <si>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</si>
  <si>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</si>
  <si>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</si>
  <si>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</si>
  <si>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</si>
  <si>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</si>
  <si>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</si>
  <si>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</si>
  <si>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</si>
  <si>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</si>
  <si>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</si>
  <si>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</si>
  <si>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</si>
  <si>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</si>
  <si>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</si>
  <si>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</si>
  <si>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</si>
  <si>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</si>
  <si>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</si>
  <si>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</si>
  <si>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</si>
  <si>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</si>
  <si>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</si>
  <si>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</si>
  <si>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</si>
  <si>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</si>
  <si>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</si>
  <si>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</si>
  <si>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</si>
  <si>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</si>
  <si>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</si>
  <si>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</si>
  <si>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</si>
  <si>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</si>
  <si>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</si>
  <si>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</si>
  <si>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</si>
  <si>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</si>
  <si>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</si>
  <si>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</si>
  <si>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</si>
  <si>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</si>
  <si>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</si>
  <si>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</si>
  <si>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</si>
  <si>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</si>
  <si>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</si>
  <si>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</si>
  <si>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</si>
  <si>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</si>
  <si>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</si>
  <si>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</si>
  <si>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</si>
  <si>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</si>
  <si>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</si>
  <si>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</si>
  <si>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</si>
  <si>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</si>
  <si>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</si>
  <si>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</si>
  <si>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</si>
  <si>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</si>
  <si>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</si>
  <si>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</si>
  <si>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</si>
  <si>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</si>
  <si>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</si>
  <si>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</si>
  <si>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</si>
  <si>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</si>
  <si>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</si>
  <si>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</si>
  <si>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</si>
  <si>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</si>
  <si>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</si>
  <si>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</si>
  <si>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</si>
  <si>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</si>
  <si>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</si>
  <si>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</si>
  <si>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</si>
  <si>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</si>
  <si>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</si>
  <si>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</si>
  <si>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</si>
  <si>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</si>
  <si>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</si>
  <si>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</si>
  <si>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</si>
  <si>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</si>
  <si>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</si>
  <si>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</si>
  <si>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</si>
  <si>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</si>
  <si>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</si>
  <si>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</si>
  <si>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</si>
  <si>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</si>
  <si>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</si>
  <si>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</si>
  <si>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</si>
  <si>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</si>
  <si>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</si>
  <si>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</si>
  <si>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</si>
  <si>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</si>
  <si>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</si>
  <si>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</si>
  <si>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</si>
  <si>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</si>
  <si>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</si>
  <si>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</si>
  <si>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</si>
  <si>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</si>
  <si>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</si>
  <si>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</si>
  <si>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</si>
  <si>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</si>
  <si>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</si>
  <si>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</si>
  <si>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</si>
  <si>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</si>
  <si>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</si>
  <si>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</si>
  <si>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</si>
  <si>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</si>
  <si>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</si>
  <si>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</si>
  <si>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</si>
  <si>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</si>
  <si>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</si>
  <si>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</si>
  <si>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</si>
  <si>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</si>
  <si>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</si>
  <si>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</si>
  <si>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</si>
  <si>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</si>
  <si>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</si>
  <si>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</si>
  <si>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</si>
  <si>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</si>
  <si>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</si>
  <si>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</si>
  <si>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</si>
  <si>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</si>
  <si>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</si>
  <si>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</si>
  <si>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</si>
  <si>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</si>
  <si>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</si>
  <si>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</si>
  <si>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</si>
  <si>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</si>
  <si>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</si>
  <si>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</si>
  <si>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</si>
  <si>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</si>
  <si>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</si>
  <si>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</si>
  <si>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</si>
  <si>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</si>
  <si>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</si>
  <si>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</si>
  <si>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</si>
  <si>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</si>
  <si>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</si>
  <si>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</si>
  <si>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</si>
  <si>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</si>
  <si>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</si>
  <si>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</si>
  <si>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</si>
  <si>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</si>
  <si>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</si>
  <si>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</si>
  <si>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</si>
  <si>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</si>
  <si>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</si>
  <si>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</si>
  <si>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</si>
  <si>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</si>
  <si>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</si>
  <si>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</si>
  <si>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</si>
  <si>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</si>
  <si>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</si>
  <si>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</si>
  <si>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</si>
  <si>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</si>
  <si>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</si>
  <si>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</si>
  <si>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</si>
  <si>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</si>
  <si>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</si>
  <si>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</si>
  <si>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</si>
  <si>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</si>
  <si>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</si>
  <si>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</si>
  <si>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</si>
  <si>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</si>
  <si>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</si>
  <si>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</si>
  <si>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</si>
  <si>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</si>
  <si>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</si>
  <si>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</si>
  <si>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</si>
  <si>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</si>
  <si>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</si>
  <si>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</si>
  <si>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</si>
  <si>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</si>
  <si>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</si>
  <si>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</si>
  <si>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</si>
  <si>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</si>
  <si>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</si>
  <si>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</si>
  <si>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</si>
  <si>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</si>
  <si>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</si>
  <si>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</si>
  <si>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</si>
  <si>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</si>
  <si>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</si>
  <si>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</si>
  <si>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</si>
  <si>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</si>
  <si>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</si>
  <si>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</si>
  <si>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</si>
  <si>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</si>
  <si>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</si>
  <si>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</si>
  <si>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</si>
  <si>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</si>
  <si>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</si>
  <si>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</si>
  <si>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</si>
  <si>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</si>
  <si>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</si>
  <si>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</si>
  <si>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</si>
  <si>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</si>
  <si>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</si>
  <si>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</si>
  <si>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</si>
  <si>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</si>
  <si>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</si>
  <si>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</si>
  <si>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</si>
  <si>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</si>
  <si>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</si>
  <si>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</si>
  <si>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</si>
  <si>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</si>
  <si>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</si>
  <si>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</si>
  <si>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</si>
  <si>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</si>
  <si>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</si>
  <si>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</si>
  <si>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</si>
  <si>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</si>
  <si>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</si>
  <si>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</si>
  <si>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</si>
  <si>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</si>
  <si>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</si>
  <si>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</si>
  <si>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</si>
  <si>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</si>
  <si>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</si>
  <si>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</si>
  <si>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</si>
  <si>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</si>
  <si>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</si>
  <si>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</si>
  <si>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</si>
  <si>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</si>
  <si>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</si>
  <si>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</si>
  <si>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</si>
  <si>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</si>
  <si>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</si>
  <si>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</si>
  <si>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</si>
  <si>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</si>
  <si>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</si>
  <si>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</si>
  <si>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</si>
  <si>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</si>
  <si>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</si>
  <si>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</si>
  <si>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</si>
  <si>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</si>
  <si>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</si>
  <si>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</si>
  <si>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</si>
  <si>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</si>
  <si>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</si>
  <si>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</si>
  <si>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</si>
  <si>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</si>
  <si>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</si>
  <si>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</si>
  <si>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</si>
  <si>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</si>
  <si>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</si>
  <si>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</si>
  <si>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</si>
  <si>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</si>
  <si>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</si>
  <si>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</si>
  <si>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</si>
  <si>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</si>
  <si>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</si>
  <si>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</si>
  <si>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</si>
  <si>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</si>
  <si>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</si>
  <si>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</si>
  <si>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</si>
  <si>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</si>
  <si>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</si>
  <si>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</si>
  <si>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</si>
  <si>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</si>
  <si>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</si>
  <si>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</si>
  <si>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</si>
  <si>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</si>
  <si>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</si>
  <si>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</si>
  <si>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</si>
  <si>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</si>
  <si>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</si>
  <si>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</si>
  <si>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</si>
  <si>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</si>
  <si>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</si>
  <si>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</si>
  <si>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</si>
  <si>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</si>
  <si>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</si>
  <si>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</si>
  <si>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</si>
  <si>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</si>
  <si>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</si>
  <si>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</si>
  <si>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</si>
  <si>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</si>
  <si>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</si>
  <si>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</si>
  <si>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</si>
  <si>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</si>
  <si>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</si>
  <si>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</si>
  <si>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</si>
  <si>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</si>
  <si>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</si>
  <si>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</si>
  <si>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</si>
  <si>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</si>
  <si>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</si>
  <si>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</si>
  <si>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</si>
  <si>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</si>
  <si>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</si>
  <si>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</si>
  <si>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</si>
  <si>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</si>
  <si>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</si>
  <si>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</si>
  <si>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</si>
  <si>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</si>
  <si>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</si>
  <si>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</si>
  <si>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</si>
  <si>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</si>
  <si>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</si>
  <si>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</si>
  <si>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</si>
  <si>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</si>
  <si>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</si>
  <si>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</si>
  <si>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</si>
  <si>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</si>
  <si>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</si>
  <si>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</si>
  <si>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</si>
  <si>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</si>
  <si>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</si>
  <si>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</si>
  <si>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</si>
  <si>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</si>
  <si>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</si>
  <si>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</si>
  <si>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</si>
  <si>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</si>
  <si>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</si>
  <si>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</si>
  <si>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</si>
  <si>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</si>
  <si>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</si>
  <si>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</si>
  <si>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</si>
  <si>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</si>
  <si>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</si>
  <si>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</si>
  <si>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</si>
  <si>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</si>
  <si>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</si>
  <si>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</si>
  <si>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</si>
  <si>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</si>
  <si>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</si>
  <si>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</si>
  <si>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</si>
  <si>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</si>
  <si>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</si>
  <si>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</si>
  <si>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</si>
  <si>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</si>
  <si>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</si>
  <si>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</si>
  <si>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</si>
  <si>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</si>
  <si>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</si>
  <si>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</si>
  <si>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</si>
  <si>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</si>
  <si>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</si>
  <si>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</si>
  <si>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</si>
  <si>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</si>
  <si>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</si>
  <si>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</si>
  <si>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</si>
  <si>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</si>
  <si>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</si>
  <si>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</si>
  <si>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</si>
  <si>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</si>
  <si>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</si>
  <si>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</si>
  <si>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</si>
  <si>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</si>
  <si>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</si>
  <si>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</si>
  <si>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</si>
  <si>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</si>
  <si>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</si>
  <si>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</si>
  <si>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</si>
  <si>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</si>
  <si>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</si>
  <si>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</si>
  <si>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</si>
  <si>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</si>
  <si>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</si>
  <si>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</si>
  <si>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</si>
  <si>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</si>
  <si>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</si>
  <si>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</si>
  <si>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</si>
  <si>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</si>
  <si>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</si>
  <si>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</si>
  <si>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</si>
  <si>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</si>
  <si>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</si>
  <si>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</si>
  <si>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</si>
  <si>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</si>
  <si>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</si>
  <si>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</si>
  <si>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</si>
  <si>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</si>
  <si>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</si>
  <si>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</si>
  <si>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</si>
  <si>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</si>
  <si>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</si>
  <si>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</si>
  <si>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</si>
  <si>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</si>
  <si>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</si>
  <si>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</si>
  <si>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</si>
  <si>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</si>
  <si>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</si>
  <si>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</si>
  <si>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</si>
  <si>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</si>
  <si>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</si>
  <si>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</si>
  <si>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</si>
  <si>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</si>
  <si>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</si>
  <si>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</si>
  <si>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</si>
  <si>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</si>
  <si>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</si>
  <si>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</si>
  <si>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</si>
  <si>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</si>
  <si>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</si>
  <si>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</si>
  <si>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</si>
  <si>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</si>
  <si>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</si>
  <si>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</si>
  <si>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</si>
  <si>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</si>
  <si>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</si>
  <si>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</si>
  <si>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</si>
  <si>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</si>
  <si>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</si>
  <si>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</si>
  <si>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</si>
  <si>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</si>
  <si>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</si>
  <si>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</si>
  <si>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</si>
  <si>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</si>
  <si>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</si>
  <si>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</si>
  <si>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</si>
  <si>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</si>
  <si>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</si>
  <si>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</si>
  <si>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</si>
  <si>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</si>
  <si>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</si>
  <si>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</si>
  <si>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</si>
  <si>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</si>
  <si>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</si>
  <si>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</si>
  <si>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</si>
  <si>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</si>
  <si>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</si>
  <si>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</si>
  <si>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</si>
  <si>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</si>
  <si>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</si>
  <si>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</si>
  <si>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</si>
  <si>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</si>
  <si>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</si>
  <si>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</si>
  <si>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</si>
  <si>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</si>
  <si>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</si>
  <si>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</si>
  <si>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</si>
  <si>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</si>
  <si>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</si>
  <si>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</si>
  <si>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</si>
  <si>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</si>
  <si>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</si>
  <si>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</si>
  <si>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</si>
  <si>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</si>
  <si>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</si>
  <si>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</si>
  <si>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</si>
  <si>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</si>
  <si>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</si>
  <si>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</si>
  <si>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</si>
  <si>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</si>
  <si>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</si>
  <si>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</si>
  <si>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</si>
  <si>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</si>
  <si>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</si>
  <si>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</si>
  <si>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</si>
  <si>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</si>
  <si>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</si>
  <si>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</si>
  <si>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</si>
  <si>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</si>
  <si>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</si>
  <si>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</si>
  <si>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</si>
  <si>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</si>
  <si>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</si>
  <si>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</si>
  <si>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</si>
  <si>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</si>
  <si>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</si>
  <si>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</si>
  <si>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</si>
  <si>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</si>
  <si>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</si>
  <si>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</si>
  <si>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</si>
  <si>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</si>
  <si>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</si>
  <si>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</si>
  <si>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</si>
  <si>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</si>
  <si>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</si>
  <si>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</si>
  <si>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</si>
  <si>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</si>
  <si>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</si>
  <si>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</si>
  <si>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</si>
  <si>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</si>
  <si>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</si>
  <si>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</si>
  <si>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</si>
  <si>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</si>
  <si>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</si>
  <si>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</si>
  <si>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</si>
  <si>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</si>
  <si>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</si>
  <si>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</si>
  <si>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</si>
  <si>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</si>
  <si>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</si>
  <si>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</si>
  <si>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</si>
  <si>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</si>
  <si>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</si>
  <si>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</si>
  <si>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</si>
  <si>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</si>
  <si>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</si>
  <si>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</si>
  <si>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</si>
  <si>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</si>
  <si>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</si>
  <si>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</si>
  <si>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</si>
  <si>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</si>
  <si>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</si>
  <si>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</si>
  <si>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</si>
  <si>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</si>
  <si>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</si>
  <si>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</si>
  <si>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</si>
  <si>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</si>
  <si>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</si>
  <si>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</si>
  <si>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</si>
  <si>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</si>
  <si>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</si>
  <si>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</si>
  <si>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</si>
  <si>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</si>
  <si>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</si>
  <si>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</si>
  <si>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</si>
  <si>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</si>
  <si>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</si>
  <si>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</si>
  <si>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</si>
  <si>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</si>
  <si>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</si>
  <si>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</si>
  <si>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</si>
  <si>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</si>
  <si>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</si>
  <si>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</si>
  <si>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</si>
  <si>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</si>
  <si>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</si>
  <si>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</si>
  <si>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</si>
  <si>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</si>
  <si>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</si>
  <si>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</si>
  <si>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</si>
  <si>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</si>
  <si>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</si>
  <si>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</si>
  <si>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</si>
  <si>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</si>
  <si>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</si>
  <si>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</si>
  <si>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</si>
  <si>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</si>
  <si>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</si>
  <si>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</si>
  <si>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</si>
  <si>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</si>
  <si>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</si>
  <si>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</si>
  <si>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</si>
  <si>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</si>
  <si>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</si>
  <si>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</si>
  <si>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</si>
  <si>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</si>
  <si>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</si>
  <si>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</si>
  <si>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</si>
  <si>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</si>
  <si>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</si>
  <si>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</si>
  <si>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</si>
  <si>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</si>
  <si>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</si>
  <si>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</si>
  <si>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</si>
  <si>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</si>
  <si>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</si>
  <si>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</si>
  <si>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</si>
  <si>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</si>
  <si>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</si>
  <si>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</si>
  <si>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</si>
  <si>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</si>
  <si>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</si>
  <si>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</si>
  <si>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</si>
  <si>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</si>
  <si>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</si>
  <si>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</si>
  <si>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</si>
  <si>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</si>
  <si>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</si>
  <si>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</si>
  <si>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</si>
  <si>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</si>
  <si>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</si>
  <si>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</si>
  <si>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</si>
  <si>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</si>
  <si>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</si>
  <si>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</si>
  <si>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</si>
  <si>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</si>
  <si>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</si>
  <si>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</si>
  <si>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</si>
  <si>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</si>
  <si>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</si>
  <si>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</si>
  <si>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</si>
  <si>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</si>
  <si>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</si>
  <si>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</si>
  <si>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</si>
  <si>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</si>
  <si>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</si>
  <si>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</si>
  <si>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</si>
  <si>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</si>
  <si>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</si>
  <si>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</si>
  <si>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</si>
  <si>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</si>
  <si>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</si>
  <si>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</si>
  <si>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</si>
  <si>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</si>
  <si>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</si>
  <si>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</si>
  <si>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</si>
  <si>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</si>
  <si>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</si>
  <si>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</si>
  <si>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</si>
  <si>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</si>
  <si>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</si>
  <si>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</si>
  <si>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</si>
  <si>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</si>
  <si>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</si>
  <si>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</si>
  <si>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</si>
  <si>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</si>
  <si>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</si>
  <si>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</si>
  <si>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</si>
  <si>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</si>
  <si>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</si>
  <si>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</si>
  <si>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</si>
  <si>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</si>
  <si>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</si>
  <si>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</si>
  <si>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</si>
  <si>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</si>
  <si>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</si>
  <si>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</si>
  <si>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</si>
  <si>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</si>
  <si>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</si>
  <si>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</si>
  <si>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</si>
  <si>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</si>
  <si>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</si>
  <si>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</si>
  <si>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</si>
  <si>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</si>
  <si>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</si>
  <si>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</si>
  <si>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</si>
  <si>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</si>
  <si>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</si>
  <si>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</si>
  <si>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</si>
  <si>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</si>
  <si>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</si>
  <si>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</si>
  <si>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</si>
  <si>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</si>
  <si>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</si>
  <si>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</si>
  <si>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</si>
  <si>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</si>
  <si>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</si>
  <si>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</si>
  <si>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</si>
  <si>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</si>
  <si>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</si>
  <si>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</si>
  <si>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</si>
  <si>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</si>
  <si>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</si>
  <si>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</si>
  <si>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</si>
  <si>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</si>
  <si>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</si>
  <si>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</si>
  <si>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</si>
  <si>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</si>
  <si>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</si>
  <si>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</si>
  <si>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</si>
  <si>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</si>
  <si>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</si>
  <si>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</si>
  <si>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</si>
  <si>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</si>
  <si>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</si>
  <si>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</si>
  <si>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</si>
  <si>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</si>
  <si>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</si>
  <si>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</si>
  <si>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</si>
  <si>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</si>
  <si>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</si>
  <si>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</si>
  <si>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</si>
  <si>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</si>
  <si>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</si>
  <si>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</si>
  <si>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</si>
  <si>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</si>
  <si>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</si>
  <si>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</si>
  <si>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</si>
  <si>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</si>
  <si>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</si>
  <si>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</si>
  <si>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</si>
  <si>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</si>
  <si>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</si>
  <si>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</si>
  <si>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</si>
  <si>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</si>
  <si>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</si>
  <si>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</si>
  <si>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</si>
  <si>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</si>
  <si>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</si>
  <si>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</si>
  <si>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</si>
  <si>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</si>
  <si>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</si>
  <si>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</si>
  <si>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</si>
  <si>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</si>
  <si>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</si>
  <si>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</si>
  <si>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</si>
  <si>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</si>
  <si>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</si>
  <si>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</si>
  <si>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</si>
  <si>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</si>
  <si>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</si>
  <si>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</si>
  <si>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</si>
  <si>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</si>
  <si>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</si>
  <si>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</si>
  <si>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</si>
  <si>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</si>
  <si>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</si>
  <si>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</si>
  <si>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</si>
  <si>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</si>
  <si>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</si>
  <si>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</si>
  <si>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</si>
  <si>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</si>
  <si>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</si>
  <si>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</si>
  <si>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</si>
  <si>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</si>
  <si>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</si>
  <si>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</si>
  <si>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</si>
  <si>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</si>
  <si>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</si>
  <si>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</si>
  <si>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</si>
  <si>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</si>
  <si>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</si>
  <si>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</si>
  <si>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</si>
  <si>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</si>
  <si>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</si>
  <si>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</si>
  <si>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</si>
  <si>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</si>
  <si>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</si>
  <si>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</si>
  <si>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</si>
  <si>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</si>
  <si>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</si>
  <si>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</si>
  <si>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</si>
  <si>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</si>
  <si>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</si>
  <si>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</si>
  <si>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</si>
  <si>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</si>
  <si>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</si>
  <si>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</si>
  <si>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</si>
  <si>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</si>
  <si>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</si>
  <si>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</si>
  <si>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</si>
  <si>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</si>
  <si>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</si>
  <si>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</si>
  <si>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</si>
  <si>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</si>
  <si>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</si>
  <si>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</si>
  <si>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</si>
  <si>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</si>
  <si>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</si>
  <si>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</si>
  <si>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</si>
  <si>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</si>
  <si>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</si>
  <si>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</si>
  <si>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</si>
  <si>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</si>
  <si>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</si>
  <si>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</si>
  <si>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</si>
  <si>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</si>
  <si>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</si>
  <si>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</si>
  <si>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</si>
  <si>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</si>
  <si>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</si>
  <si>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</si>
  <si>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</si>
  <si>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</si>
  <si>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</si>
  <si>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</si>
  <si>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</si>
  <si>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</si>
  <si>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</si>
  <si>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</si>
  <si>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</si>
  <si>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</si>
  <si>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</si>
  <si>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</si>
  <si>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</si>
  <si>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</si>
  <si>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</si>
  <si>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</si>
  <si>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</si>
  <si>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</si>
  <si>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</si>
  <si>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</si>
  <si>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</si>
  <si>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</si>
  <si>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</si>
  <si>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</si>
  <si>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</si>
  <si>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</si>
  <si>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</si>
  <si>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</si>
  <si>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</si>
  <si>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</si>
  <si>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</si>
  <si>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</si>
  <si>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</si>
  <si>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</si>
  <si>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</si>
  <si>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</si>
  <si>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</si>
  <si>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</si>
  <si>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</si>
  <si>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</si>
  <si>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</si>
  <si>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</si>
  <si>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</si>
  <si>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</si>
  <si>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</si>
  <si>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</si>
  <si>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</si>
  <si>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</si>
  <si>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</si>
  <si>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</si>
  <si>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</si>
  <si>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</si>
  <si>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</si>
  <si>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</si>
  <si>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</si>
  <si>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</si>
  <si>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</si>
  <si>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</si>
  <si>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</si>
  <si>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</si>
  <si>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</si>
  <si>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</si>
  <si>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</si>
  <si>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</si>
  <si>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</si>
  <si>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</si>
  <si>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</si>
  <si>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</si>
  <si>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</si>
  <si>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</si>
  <si>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</si>
  <si>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</si>
  <si>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</si>
  <si>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</si>
  <si>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</si>
  <si>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</si>
  <si>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</si>
  <si>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</si>
  <si>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</si>
  <si>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</si>
  <si>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</si>
  <si>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</si>
  <si>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</si>
  <si>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</si>
  <si>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</si>
  <si>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</si>
  <si>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</si>
  <si>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</si>
  <si>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</si>
  <si>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</si>
  <si>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</si>
  <si>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</si>
  <si>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</si>
  <si>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</si>
  <si>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</si>
  <si>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</si>
  <si>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</si>
  <si>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</si>
  <si>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</si>
  <si>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</si>
  <si>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</si>
  <si>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</si>
  <si>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</si>
  <si>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</si>
  <si>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</si>
  <si>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</si>
  <si>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</si>
  <si>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</si>
  <si>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</si>
  <si>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</si>
  <si>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</si>
  <si>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</si>
  <si>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</si>
  <si>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</si>
  <si>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</si>
  <si>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</si>
  <si>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</si>
  <si>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</si>
  <si>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</si>
  <si>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</si>
  <si>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</si>
  <si>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</si>
  <si>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</si>
  <si>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</si>
  <si>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</si>
  <si>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</si>
  <si>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</si>
  <si>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</si>
  <si>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</si>
  <si>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</si>
  <si>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</si>
  <si>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</si>
  <si>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</si>
  <si>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</si>
  <si>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</si>
  <si>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</si>
  <si>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</si>
  <si>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</si>
  <si>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</si>
  <si>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</si>
  <si>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</si>
  <si>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</si>
  <si>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</si>
  <si>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</si>
  <si>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</si>
  <si>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</si>
  <si>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</si>
  <si>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</si>
  <si>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</si>
  <si>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</si>
  <si>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</si>
  <si>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</si>
  <si>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</si>
  <si>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</si>
  <si>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</si>
  <si>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</si>
  <si>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</si>
  <si>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</si>
  <si>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</si>
  <si>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</si>
  <si>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</si>
  <si>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</si>
  <si>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</si>
  <si>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</si>
  <si>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</si>
  <si>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</si>
  <si>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</si>
  <si>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</si>
  <si>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</si>
  <si>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</si>
  <si>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</si>
  <si>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</si>
  <si>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</si>
  <si>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</si>
  <si>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</si>
  <si>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</si>
  <si>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</si>
  <si>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</si>
  <si>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</si>
  <si>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</si>
  <si>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</si>
  <si>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</si>
  <si>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</si>
  <si>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</si>
  <si>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</si>
  <si>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</si>
  <si>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</si>
  <si>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</si>
  <si>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</si>
  <si>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</si>
  <si>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</si>
  <si>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</si>
  <si>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</si>
  <si>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</si>
  <si>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</si>
  <si>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</si>
  <si>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</si>
  <si>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</si>
  <si>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</si>
  <si>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</si>
  <si>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</si>
  <si>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</si>
  <si>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</si>
  <si>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</si>
  <si>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</si>
  <si>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</si>
  <si>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</si>
  <si>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</si>
  <si>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</si>
  <si>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</si>
  <si>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</si>
  <si>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</si>
  <si>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</si>
  <si>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</si>
  <si>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</si>
  <si>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</si>
  <si>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</si>
  <si>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</si>
  <si>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</si>
  <si>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</si>
  <si>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</si>
  <si>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</si>
  <si>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</si>
  <si>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</si>
  <si>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</si>
  <si>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</si>
  <si>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</si>
  <si>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</si>
  <si>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</si>
  <si>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</si>
  <si>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</si>
  <si>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</si>
  <si>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</si>
  <si>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</si>
  <si>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</si>
  <si>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</si>
  <si>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</si>
  <si>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</si>
  <si>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</si>
  <si>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</si>
  <si>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</si>
  <si>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</si>
  <si>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</si>
  <si>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</si>
  <si>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</si>
  <si>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</si>
  <si>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</si>
  <si>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</si>
  <si>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</si>
  <si>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</si>
  <si>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</si>
  <si>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</si>
  <si>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</si>
  <si>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</si>
  <si>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</si>
  <si>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</si>
  <si>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</si>
  <si>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</si>
  <si>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</si>
  <si>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</si>
  <si>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</si>
  <si>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</si>
  <si>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</si>
  <si>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</si>
  <si>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</si>
  <si>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</si>
  <si>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</si>
  <si>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</si>
  <si>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</si>
  <si>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</si>
  <si>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</si>
  <si>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</si>
  <si>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</si>
  <si>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</si>
  <si>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</si>
  <si>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</si>
  <si>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</si>
  <si>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</si>
  <si>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</si>
  <si>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</si>
  <si>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</si>
  <si>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</si>
  <si>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</si>
  <si>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</si>
  <si>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</si>
  <si>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</si>
  <si>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</si>
  <si>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</si>
  <si>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</si>
  <si>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</si>
  <si>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</si>
  <si>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</si>
  <si>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</si>
  <si>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</si>
  <si>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</si>
  <si>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</si>
  <si>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</si>
  <si>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</si>
  <si>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</si>
  <si>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</si>
  <si>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</si>
  <si>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</si>
  <si>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</si>
  <si>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</si>
  <si>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</si>
  <si>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</si>
  <si>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</si>
  <si>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</si>
  <si>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</si>
  <si>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</si>
  <si>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</si>
  <si>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</si>
  <si>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</si>
  <si>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</si>
  <si>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</si>
  <si>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</si>
  <si>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</si>
  <si>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</si>
  <si>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</si>
  <si>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</si>
  <si>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</si>
  <si>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</si>
  <si>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</si>
  <si>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</si>
  <si>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</si>
  <si>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</si>
  <si>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</si>
  <si>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</si>
  <si>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</si>
  <si>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</si>
  <si>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</si>
  <si>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</si>
  <si>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</si>
  <si>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</si>
  <si>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</si>
  <si>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</si>
  <si>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</si>
  <si>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</si>
  <si>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</si>
  <si>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</si>
  <si>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</si>
  <si>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</si>
  <si>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</si>
  <si>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</si>
  <si>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</si>
  <si>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</si>
  <si>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</si>
  <si>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</si>
  <si>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</si>
  <si>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</si>
  <si>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</si>
  <si>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</si>
  <si>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</si>
  <si>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</si>
  <si>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</si>
  <si>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</si>
  <si>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</si>
  <si>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</si>
  <si>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</si>
  <si>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</si>
  <si>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</si>
  <si>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</si>
  <si>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</si>
  <si>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</si>
  <si>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</si>
  <si>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</si>
  <si>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</si>
  <si>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</si>
  <si>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</si>
  <si>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</si>
  <si>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</si>
  <si>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</si>
  <si>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</si>
  <si>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</si>
  <si>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</si>
  <si>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</si>
  <si>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</si>
  <si>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</si>
  <si>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</si>
  <si>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</si>
  <si>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</si>
  <si>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</si>
  <si>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</si>
  <si>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</si>
  <si>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</si>
  <si>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</si>
  <si>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</si>
  <si>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</si>
  <si>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</si>
  <si>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</si>
  <si>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</si>
  <si>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</si>
  <si>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</si>
  <si>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</si>
  <si>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</si>
  <si>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</si>
  <si>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</si>
  <si>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</si>
  <si>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</si>
  <si>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</si>
  <si>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</si>
  <si>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</si>
  <si>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</si>
  <si>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</si>
  <si>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</si>
  <si>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</si>
  <si>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</si>
  <si>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</si>
  <si>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</si>
  <si>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</si>
  <si>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</si>
  <si>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</si>
  <si>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</si>
  <si>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</si>
  <si>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</si>
  <si>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</si>
  <si>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</si>
  <si>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</si>
  <si>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</si>
  <si>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</si>
  <si>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</si>
  <si>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</si>
  <si>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</si>
  <si>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</si>
  <si>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</si>
  <si>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</si>
  <si>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</si>
  <si>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</si>
  <si>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</si>
  <si>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</si>
  <si>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</si>
  <si>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</si>
  <si>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</si>
  <si>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</si>
  <si>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</si>
  <si>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</si>
  <si>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</si>
  <si>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</si>
  <si>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</si>
  <si>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</si>
  <si>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</si>
  <si>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</si>
  <si>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</si>
  <si>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</si>
  <si>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</si>
  <si>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</si>
  <si>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</si>
  <si>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</si>
  <si>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</si>
  <si>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</si>
  <si>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</si>
  <si>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</si>
  <si>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</si>
  <si>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</si>
  <si>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</si>
  <si>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</si>
  <si>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</si>
  <si>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</si>
  <si>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</si>
  <si>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</si>
  <si>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</si>
  <si>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</si>
  <si>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</si>
  <si>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</si>
  <si>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</si>
  <si>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</si>
  <si>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</si>
  <si>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</si>
  <si>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</si>
  <si>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</si>
  <si>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</si>
  <si>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</si>
  <si>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</si>
  <si>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</si>
  <si>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</si>
  <si>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</si>
  <si>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</si>
  <si>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</si>
  <si>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</si>
  <si>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</si>
  <si>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</si>
  <si>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</si>
  <si>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</si>
  <si>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</si>
  <si>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</si>
  <si>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</si>
  <si>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</si>
  <si>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</si>
  <si>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</si>
  <si>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</si>
  <si>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</si>
  <si>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</si>
  <si>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</si>
  <si>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</si>
  <si>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</si>
  <si>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</si>
  <si>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</si>
  <si>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</si>
  <si>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</si>
  <si>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</si>
  <si>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</si>
  <si>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</si>
  <si>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</si>
  <si>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</si>
  <si>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</si>
  <si>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</si>
  <si>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</si>
  <si>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</si>
  <si>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</si>
  <si>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</si>
  <si>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</si>
  <si>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</si>
  <si>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</si>
  <si>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</si>
  <si>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</si>
  <si>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</si>
  <si>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</si>
  <si>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</si>
  <si>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</si>
  <si>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</si>
  <si>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</si>
  <si>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</si>
  <si>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</si>
  <si>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</si>
  <si>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</si>
  <si>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</si>
  <si>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</si>
  <si>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</si>
  <si>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</si>
  <si>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</si>
  <si>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</si>
  <si>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</si>
  <si>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</si>
  <si>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</si>
  <si>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</si>
  <si>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</si>
  <si>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</si>
  <si>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</si>
  <si>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</si>
  <si>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</si>
  <si>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</si>
  <si>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</si>
  <si>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</si>
  <si>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</si>
  <si>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</si>
  <si>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</si>
  <si>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</si>
  <si>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</si>
  <si>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</si>
  <si>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</si>
  <si>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</si>
  <si>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</si>
  <si>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</si>
  <si>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</si>
  <si>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</si>
  <si>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</si>
  <si>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</si>
  <si>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</si>
  <si>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</si>
  <si>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</si>
  <si>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</si>
  <si>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</si>
  <si>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</si>
  <si>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</si>
  <si>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</si>
  <si>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</si>
  <si>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</si>
  <si>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</si>
  <si>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</si>
  <si>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</si>
  <si>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</si>
  <si>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</si>
  <si>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</si>
  <si>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</si>
  <si>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</si>
  <si>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</si>
  <si>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</si>
  <si>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</si>
  <si>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</si>
  <si>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</si>
  <si>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</si>
  <si>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</si>
  <si>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</si>
  <si>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</si>
  <si>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</si>
  <si>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</si>
  <si>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</si>
  <si>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</si>
  <si>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</si>
  <si>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</si>
  <si>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</si>
  <si>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</si>
  <si>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</si>
  <si>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</si>
  <si>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</si>
  <si>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</si>
  <si>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</si>
  <si>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</si>
  <si>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</si>
  <si>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</si>
  <si>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</si>
  <si>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</si>
  <si>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</si>
  <si>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</si>
  <si>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</si>
  <si>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</si>
  <si>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</si>
  <si>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</si>
  <si>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</si>
  <si>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</si>
  <si>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</si>
  <si>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</si>
  <si>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</si>
  <si>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</si>
  <si>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</si>
  <si>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</si>
  <si>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</si>
  <si>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</si>
  <si>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</si>
  <si>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</si>
  <si>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</si>
  <si>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</si>
  <si>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</si>
  <si>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</si>
  <si>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</si>
  <si>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</si>
  <si>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</si>
  <si>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</si>
  <si>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</si>
  <si>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</si>
  <si>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</si>
  <si>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</si>
  <si>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</si>
  <si>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</si>
  <si>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</si>
  <si>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</si>
  <si>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</si>
  <si>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</si>
  <si>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</si>
  <si>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</si>
  <si>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</si>
  <si>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</si>
  <si>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</si>
  <si>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</si>
  <si>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</si>
  <si>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</si>
  <si>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</si>
  <si>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</si>
  <si>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</si>
  <si>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</si>
  <si>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</si>
  <si>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</si>
  <si>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</si>
  <si>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</si>
  <si>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</si>
  <si>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</si>
  <si>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</si>
  <si>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</si>
  <si>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</si>
  <si>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</si>
  <si>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</si>
  <si>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</si>
  <si>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</si>
  <si>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</si>
  <si>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</si>
  <si>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</si>
  <si>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</si>
  <si>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</si>
  <si>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</si>
  <si>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</si>
  <si>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</si>
  <si>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</si>
  <si>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</si>
  <si>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</si>
  <si>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</si>
  <si>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</si>
  <si>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</si>
  <si>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</si>
  <si>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</si>
  <si>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</si>
  <si>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</si>
  <si>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</si>
  <si>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</si>
  <si>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</si>
  <si>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</si>
  <si>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</si>
  <si>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</si>
  <si>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</si>
  <si>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</si>
  <si>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</si>
  <si>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</si>
  <si>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</si>
  <si>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</si>
  <si>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</si>
  <si>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</si>
  <si>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</si>
  <si>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</si>
  <si>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</si>
  <si>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</si>
  <si>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</si>
  <si>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</si>
  <si>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</si>
  <si>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</si>
  <si>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</si>
  <si>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</si>
  <si>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</si>
  <si>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</si>
  <si>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</si>
  <si>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</si>
  <si>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</si>
  <si>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</si>
  <si>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</si>
  <si>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</si>
  <si>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</si>
  <si>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</si>
  <si>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</si>
  <si>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</si>
  <si>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</si>
  <si>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</si>
  <si>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</si>
  <si>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</si>
  <si>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</si>
  <si>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</si>
  <si>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</si>
  <si>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</si>
  <si>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</si>
  <si>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</si>
  <si>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</si>
  <si>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</si>
  <si>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</si>
  <si>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</si>
  <si>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</si>
  <si>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</si>
  <si>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</si>
  <si>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</si>
  <si>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</si>
  <si>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</si>
  <si>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</si>
  <si>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</si>
  <si>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</si>
  <si>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</si>
  <si>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</si>
  <si>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</si>
  <si>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</si>
  <si>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</si>
  <si>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</si>
  <si>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</si>
  <si>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</si>
  <si>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</si>
  <si>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</si>
  <si>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</si>
  <si>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</si>
  <si>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</si>
  <si>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</si>
  <si>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</si>
  <si>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</si>
  <si>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</si>
  <si>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</si>
  <si>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</si>
  <si>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</si>
  <si>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</si>
  <si>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</si>
  <si>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</si>
  <si>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</si>
  <si>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</si>
  <si>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</si>
  <si>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</si>
  <si>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</si>
  <si>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</si>
  <si>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</si>
  <si>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</si>
  <si>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</si>
  <si>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</si>
  <si>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</si>
  <si>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</si>
  <si>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</si>
  <si>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</si>
  <si>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</si>
  <si>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</si>
  <si>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</si>
  <si>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</si>
  <si>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</si>
  <si>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</si>
  <si>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</si>
  <si>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</si>
  <si>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</si>
  <si>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</si>
  <si>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</si>
  <si>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</si>
  <si>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</si>
  <si>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</si>
  <si>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</si>
  <si>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</si>
  <si>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</si>
  <si>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</si>
  <si>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</si>
  <si>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</si>
  <si>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</si>
  <si>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</si>
  <si>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</si>
  <si>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</si>
  <si>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</si>
  <si>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</si>
  <si>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</si>
  <si>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</si>
  <si>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</si>
  <si>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</si>
  <si>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</si>
  <si>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</si>
  <si>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</si>
  <si>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</si>
  <si>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</si>
  <si>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</si>
  <si>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</si>
  <si>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</si>
  <si>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</si>
  <si>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</si>
  <si>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</si>
  <si>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</si>
  <si>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</si>
  <si>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</si>
  <si>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</si>
  <si>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</si>
  <si>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</si>
  <si>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</si>
  <si>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</si>
  <si>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</si>
  <si>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</si>
  <si>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</si>
  <si>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</si>
  <si>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</si>
  <si>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</si>
  <si>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</si>
  <si>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</si>
  <si>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</si>
  <si>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</si>
  <si>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</si>
  <si>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</si>
  <si>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</si>
  <si>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</si>
  <si>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</si>
  <si>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</si>
  <si>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</si>
  <si>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</si>
  <si>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</si>
  <si>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</si>
  <si>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</si>
  <si>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</si>
  <si>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</si>
  <si>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</si>
  <si>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</si>
  <si>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</si>
  <si>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</si>
  <si>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</si>
  <si>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</si>
  <si>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</si>
  <si>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</si>
  <si>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</si>
  <si>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</si>
  <si>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</si>
  <si>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</si>
  <si>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</si>
  <si>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</si>
  <si>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</si>
  <si>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</si>
  <si>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</si>
  <si>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</si>
  <si>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</si>
  <si>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</si>
  <si>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</si>
  <si>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</si>
  <si>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</si>
  <si>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</si>
  <si>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</si>
  <si>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</si>
  <si>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</si>
  <si>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</si>
  <si>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</si>
  <si>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</si>
  <si>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</si>
  <si>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</si>
  <si>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</si>
  <si>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</si>
  <si>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</si>
  <si>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</si>
  <si>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</si>
  <si>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</si>
  <si>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</si>
  <si>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</si>
  <si>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</si>
  <si>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</si>
  <si>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</si>
  <si>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</si>
  <si>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</si>
  <si>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</si>
  <si>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</si>
  <si>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</si>
  <si>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</si>
  <si>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</si>
  <si>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</si>
  <si>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</si>
  <si>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</si>
  <si>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</si>
  <si>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</si>
  <si>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</si>
  <si>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</si>
  <si>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</si>
  <si>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</si>
  <si>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</si>
  <si>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</si>
  <si>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</si>
  <si>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</si>
  <si>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</si>
  <si>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</si>
  <si>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</si>
  <si>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</si>
  <si>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</si>
  <si>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</si>
  <si>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</si>
  <si>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</si>
  <si>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</si>
  <si>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</si>
  <si>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</si>
  <si>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</si>
  <si>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</si>
  <si>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</si>
  <si>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</si>
  <si>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</si>
  <si>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</si>
  <si>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</si>
  <si>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</si>
  <si>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</si>
  <si>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</si>
  <si>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</si>
  <si>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</si>
  <si>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</si>
  <si>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</si>
  <si>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</si>
  <si>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</si>
  <si>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</si>
  <si>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</si>
  <si>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</si>
  <si>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</si>
  <si>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</si>
  <si>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</si>
  <si>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</si>
  <si>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</si>
  <si>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</si>
  <si>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</si>
  <si>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</si>
  <si>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</si>
  <si>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</si>
  <si>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</si>
  <si>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</si>
  <si>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</si>
  <si>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</si>
  <si>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</si>
  <si>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</si>
  <si>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</si>
  <si>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</si>
  <si>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</si>
  <si>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</si>
  <si>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</si>
  <si>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</si>
  <si>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</si>
  <si>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</si>
  <si>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</si>
  <si>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</si>
  <si>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</si>
  <si>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</si>
  <si>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</si>
  <si>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</si>
  <si>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</si>
  <si>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</si>
  <si>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</si>
  <si>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</si>
  <si>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</si>
  <si>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</si>
  <si>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</si>
  <si>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</si>
  <si>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</si>
  <si>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</si>
  <si>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</si>
  <si>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</si>
  <si>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</si>
  <si>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</si>
  <si>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</si>
  <si>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</si>
  <si>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</si>
  <si>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</si>
  <si>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</si>
  <si>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</si>
  <si>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</si>
  <si>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</si>
  <si>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</si>
  <si>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</si>
  <si>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</si>
  <si>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</si>
  <si>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</si>
  <si>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</si>
  <si>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</si>
  <si>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</si>
  <si>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</si>
  <si>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</si>
  <si>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</si>
  <si>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</si>
  <si>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</si>
  <si>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</si>
  <si>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</si>
  <si>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</si>
  <si>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</si>
  <si>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</si>
  <si>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</si>
  <si>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</si>
  <si>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</si>
  <si>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</si>
  <si>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</si>
  <si>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</si>
  <si>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</si>
  <si>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</si>
  <si>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</si>
  <si>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</si>
  <si>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</si>
  <si>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</si>
  <si>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</si>
  <si>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</si>
  <si>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</si>
  <si>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</si>
  <si>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</si>
  <si>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</si>
  <si>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</si>
  <si>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</si>
  <si>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</si>
  <si>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</si>
  <si>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</si>
  <si>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</si>
  <si>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</si>
  <si>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</si>
  <si>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</si>
  <si>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</si>
  <si>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</si>
  <si>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</si>
  <si>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</si>
  <si>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</si>
  <si>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</si>
  <si>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</si>
  <si>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</si>
  <si>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</si>
  <si>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</si>
  <si>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</si>
  <si>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</si>
  <si>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</si>
  <si>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</si>
  <si>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</si>
  <si>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</si>
  <si>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</si>
  <si>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</si>
  <si>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</si>
  <si>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</si>
  <si>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</si>
  <si>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</si>
  <si>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</si>
  <si>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</si>
  <si>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</si>
  <si>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</si>
  <si>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</si>
  <si>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</si>
  <si>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</si>
  <si>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</si>
  <si>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</si>
  <si>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</si>
  <si>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</si>
  <si>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</si>
  <si>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</si>
  <si>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</si>
  <si>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</si>
  <si>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</si>
  <si>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</si>
  <si>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</si>
  <si>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</si>
  <si>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</si>
  <si>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</si>
  <si>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</si>
  <si>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</si>
  <si>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</si>
  <si>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</si>
  <si>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</si>
  <si>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</si>
  <si>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</si>
  <si>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</si>
  <si>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</si>
  <si>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</si>
  <si>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</si>
  <si>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</si>
  <si>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</si>
  <si>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</si>
  <si>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</si>
  <si>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</si>
  <si>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</si>
  <si>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</si>
  <si>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</si>
  <si>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</si>
  <si>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</si>
  <si>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</si>
  <si>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</si>
  <si>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</si>
  <si>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</si>
  <si>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</si>
  <si>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</si>
  <si>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</si>
  <si>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</si>
  <si>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</si>
  <si>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</si>
  <si>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</si>
  <si>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</si>
  <si>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</si>
  <si>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</si>
  <si>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</si>
  <si>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</si>
  <si>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</si>
  <si>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</si>
  <si>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</si>
  <si>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</si>
  <si>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</si>
  <si>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</si>
  <si>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</si>
  <si>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</si>
  <si>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</si>
  <si>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</si>
  <si>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</si>
  <si>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</si>
  <si>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</si>
  <si>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</si>
  <si>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</si>
  <si>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</si>
  <si>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</si>
  <si>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</si>
  <si>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</si>
  <si>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</si>
  <si>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</si>
  <si>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</si>
  <si>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</si>
  <si>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</si>
  <si>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</si>
  <si>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</si>
  <si>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</si>
  <si>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</si>
  <si>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</si>
  <si>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</si>
  <si>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</si>
  <si>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</si>
  <si>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</si>
  <si>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</si>
  <si>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</si>
  <si>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</si>
  <si>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</si>
  <si>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</si>
  <si>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</si>
  <si>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</si>
  <si>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</si>
  <si>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</si>
  <si>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</si>
  <si>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</si>
  <si>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</si>
  <si>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</si>
  <si>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</si>
  <si>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</si>
  <si>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</si>
  <si>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</si>
  <si>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</si>
  <si>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</si>
  <si>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</si>
  <si>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</si>
  <si>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</si>
  <si>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</si>
  <si>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</si>
  <si>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</si>
  <si>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</si>
  <si>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</si>
  <si>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</si>
  <si>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</si>
  <si>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</si>
  <si>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</si>
  <si>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</si>
  <si>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</si>
  <si>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</si>
  <si>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</si>
  <si>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</si>
  <si>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</si>
  <si>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</si>
  <si>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</si>
  <si>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</si>
  <si>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</si>
  <si>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</si>
  <si>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</si>
  <si>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</si>
  <si>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</si>
  <si>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</si>
  <si>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</si>
  <si>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</si>
  <si>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</si>
  <si>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</si>
  <si>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</si>
  <si>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</si>
  <si>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</si>
  <si>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</si>
  <si>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</si>
  <si>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</si>
  <si>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</si>
  <si>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</si>
  <si>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</si>
  <si>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</si>
  <si>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</si>
  <si>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</si>
  <si>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</si>
  <si>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</si>
  <si>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</si>
  <si>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</si>
  <si>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</si>
  <si>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</si>
  <si>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</si>
  <si>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</si>
  <si>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</si>
  <si>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</si>
  <si>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</si>
  <si>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</si>
  <si>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</si>
  <si>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</si>
  <si>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</si>
  <si>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</si>
  <si>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</si>
  <si>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</si>
  <si>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</si>
  <si>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</si>
  <si>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</si>
  <si>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</si>
  <si>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</si>
  <si>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</si>
  <si>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</si>
  <si>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</si>
  <si>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</si>
  <si>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</si>
  <si>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</si>
  <si>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</si>
  <si>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</si>
  <si>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</si>
  <si>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</si>
  <si>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</si>
  <si>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</si>
  <si>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</si>
  <si>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</si>
  <si>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</si>
  <si>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</si>
  <si>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</si>
  <si>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</si>
  <si>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</si>
  <si>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</si>
  <si>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</si>
  <si>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</si>
  <si>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</si>
  <si>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</si>
  <si>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</si>
  <si>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</si>
  <si>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</si>
  <si>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</si>
  <si>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</si>
  <si>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</si>
  <si>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</si>
  <si>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</si>
  <si>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</si>
  <si>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</si>
  <si>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</si>
  <si>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</si>
  <si>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</si>
  <si>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</si>
  <si>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</si>
  <si>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</si>
  <si>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</si>
  <si>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</si>
  <si>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</si>
  <si>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</si>
  <si>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</si>
  <si>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</si>
  <si>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</si>
  <si>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</si>
  <si>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</si>
  <si>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</si>
  <si>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</si>
  <si>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</si>
  <si>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</si>
  <si>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</si>
  <si>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</si>
  <si>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</si>
  <si>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</si>
  <si>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</si>
  <si>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</si>
  <si>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</si>
  <si>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</si>
  <si>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</si>
  <si>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</si>
  <si>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</si>
  <si>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</si>
  <si>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</si>
  <si>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</si>
  <si>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</si>
  <si>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</si>
  <si>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</si>
  <si>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</si>
  <si>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</si>
  <si>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</si>
  <si>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</si>
  <si>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</si>
  <si>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</si>
  <si>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</si>
  <si>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</si>
  <si>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</si>
  <si>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</si>
  <si>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</si>
  <si>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</si>
  <si>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</si>
  <si>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</si>
  <si>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</si>
  <si>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</si>
  <si>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</si>
  <si>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</si>
  <si>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</si>
  <si>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</si>
  <si>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</si>
  <si>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</si>
  <si>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</si>
  <si>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</si>
  <si>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</si>
  <si>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</si>
  <si>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</si>
  <si>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</si>
  <si>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</si>
  <si>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</si>
  <si>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</si>
  <si>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</si>
  <si>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</si>
  <si>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</si>
  <si>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</si>
  <si>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</si>
  <si>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</si>
  <si>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</si>
  <si>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</si>
  <si>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</si>
  <si>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</si>
  <si>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</si>
  <si>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</si>
  <si>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</si>
  <si>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</si>
  <si>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</si>
  <si>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</si>
  <si>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</si>
  <si>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</si>
  <si>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</si>
  <si>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</si>
  <si>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</si>
  <si>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</si>
  <si>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</si>
  <si>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</si>
  <si>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</si>
  <si>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</si>
  <si>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</si>
  <si>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</si>
  <si>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</si>
  <si>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</si>
  <si>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</si>
  <si>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</si>
  <si>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</si>
  <si>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</si>
  <si>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</si>
  <si>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</si>
  <si>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</si>
  <si>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</si>
  <si>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</si>
  <si>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</si>
  <si>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</si>
  <si>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</si>
  <si>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</si>
  <si>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</si>
  <si>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</si>
  <si>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</si>
  <si>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</si>
  <si>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</si>
  <si>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</si>
  <si>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</si>
  <si>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</si>
  <si>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</si>
  <si>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</si>
  <si>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</si>
  <si>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</si>
  <si>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</si>
  <si>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</si>
  <si>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</si>
  <si>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</si>
  <si>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</si>
  <si>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</si>
  <si>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</si>
  <si>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</si>
  <si>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</si>
  <si>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</si>
  <si>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</si>
  <si>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</si>
  <si>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</si>
  <si>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</si>
  <si>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</si>
  <si>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</si>
  <si>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</si>
  <si>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</si>
  <si>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</si>
  <si>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</si>
  <si>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</si>
  <si>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</si>
  <si>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</si>
  <si>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</si>
  <si>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</si>
  <si>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</si>
  <si>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</si>
  <si>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</si>
  <si>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</si>
  <si>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</si>
  <si>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</si>
  <si>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</si>
  <si>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</si>
  <si>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</si>
  <si>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</si>
  <si>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</si>
  <si>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</si>
  <si>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</si>
  <si>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</si>
  <si>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</si>
  <si>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</si>
  <si>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</si>
  <si>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</si>
  <si>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</si>
  <si>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</si>
  <si>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</si>
  <si>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</si>
  <si>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</si>
  <si>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</si>
  <si>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</si>
  <si>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</si>
  <si>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</si>
  <si>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</si>
  <si>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</si>
  <si>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</si>
  <si>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</si>
  <si>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</si>
  <si>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</si>
  <si>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</si>
  <si>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</si>
  <si>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</si>
  <si>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</si>
  <si>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</si>
  <si>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</si>
  <si>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</si>
  <si>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</si>
  <si>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</si>
  <si>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</si>
  <si>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</si>
  <si>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</si>
  <si>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</si>
  <si>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</si>
  <si>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</si>
  <si>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</si>
  <si>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</si>
  <si>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</si>
  <si>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</si>
  <si>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</si>
  <si>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</si>
  <si>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</si>
  <si>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</si>
  <si>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</si>
  <si>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</si>
  <si>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</si>
  <si>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</si>
  <si>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</si>
  <si>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</si>
  <si>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</si>
  <si>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</si>
  <si>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</si>
  <si>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</si>
  <si>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</si>
  <si>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</si>
  <si>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</si>
  <si>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</si>
  <si>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</si>
  <si>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</si>
  <si>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</si>
  <si>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</si>
  <si>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</si>
  <si>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</si>
  <si>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</si>
  <si>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</si>
  <si>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</si>
  <si>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</si>
  <si>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</si>
  <si>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</si>
  <si>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</si>
  <si>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</si>
  <si>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</si>
  <si>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</si>
  <si>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</si>
  <si>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</si>
  <si>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</si>
  <si>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</si>
  <si>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</si>
  <si>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</si>
  <si>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</si>
  <si>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</si>
  <si>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</si>
  <si>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</si>
  <si>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</si>
  <si>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</si>
  <si>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</si>
  <si>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</si>
  <si>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</si>
  <si>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</si>
  <si>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</si>
  <si>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</si>
  <si>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</si>
  <si>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</si>
  <si>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</si>
  <si>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</si>
  <si>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</si>
  <si>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</si>
  <si>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</si>
  <si>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</si>
  <si>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</si>
  <si>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</si>
  <si>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</si>
  <si>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</si>
  <si>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</si>
  <si>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</si>
  <si>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</si>
  <si>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</si>
  <si>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</si>
  <si>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</si>
  <si>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</si>
  <si>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</si>
  <si>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</si>
  <si>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</si>
  <si>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</si>
  <si>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</si>
  <si>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</si>
  <si>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</si>
  <si>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</si>
  <si>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</si>
  <si>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</si>
  <si>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</si>
  <si>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</si>
  <si>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</si>
  <si>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</si>
  <si>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</si>
  <si>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</si>
  <si>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</si>
  <si>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</si>
  <si>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</si>
  <si>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</si>
  <si>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</si>
  <si>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</si>
  <si>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</si>
  <si>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</si>
  <si>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</si>
  <si>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</si>
  <si>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</si>
  <si>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</si>
  <si>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</si>
  <si>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</si>
  <si>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</si>
  <si>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</si>
  <si>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</si>
  <si>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</si>
  <si>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</si>
  <si>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</si>
  <si>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</si>
  <si>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</si>
  <si>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</si>
  <si>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</si>
  <si>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</si>
  <si>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</si>
  <si>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</si>
  <si>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</si>
  <si>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</si>
  <si>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</si>
  <si>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</si>
  <si>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</si>
  <si>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</si>
  <si>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</si>
  <si>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</si>
  <si>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</si>
  <si>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</si>
  <si>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</si>
  <si>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</si>
  <si>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</si>
  <si>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</si>
  <si>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</si>
  <si>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</si>
  <si>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</si>
  <si>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</si>
  <si>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</si>
  <si>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</si>
  <si>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</si>
  <si>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</si>
  <si>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</si>
  <si>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</si>
  <si>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</si>
  <si>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</si>
  <si>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</si>
  <si>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</si>
  <si>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</si>
  <si>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</si>
  <si>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</si>
  <si>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</si>
  <si>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</si>
  <si>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</si>
  <si>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</si>
  <si>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</si>
  <si>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</si>
  <si>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</si>
  <si>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</si>
  <si>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</si>
  <si>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</si>
  <si>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</si>
  <si>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</si>
  <si>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</si>
  <si>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</si>
  <si>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</si>
  <si>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</si>
  <si>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</si>
  <si>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</si>
  <si>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</si>
  <si>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</si>
  <si>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</si>
  <si>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</si>
  <si>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</si>
  <si>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</si>
  <si>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</si>
  <si>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</si>
  <si>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</si>
  <si>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</si>
  <si>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</si>
  <si>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</si>
  <si>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</si>
  <si>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</si>
  <si>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</si>
  <si>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</si>
  <si>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</si>
  <si>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</si>
  <si>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</si>
  <si>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</si>
  <si>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</si>
  <si>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</si>
  <si>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</si>
  <si>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</si>
  <si>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</si>
  <si>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</si>
  <si>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</si>
  <si>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</si>
  <si>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</si>
  <si>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</si>
  <si>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</si>
  <si>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</si>
  <si>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</si>
  <si>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</si>
  <si>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</si>
  <si>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</si>
  <si>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</si>
  <si>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</si>
  <si>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</si>
  <si>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</si>
  <si>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</si>
  <si>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</si>
  <si>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</si>
  <si>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</si>
  <si>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</si>
  <si>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</si>
  <si>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</si>
  <si>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</si>
  <si>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</si>
  <si>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</si>
  <si>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</si>
  <si>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</si>
  <si>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</si>
  <si>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</si>
  <si>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</si>
  <si>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</si>
  <si>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</si>
  <si>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</si>
  <si>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</si>
  <si>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</si>
  <si>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</si>
  <si>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</si>
  <si>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</si>
  <si>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</si>
  <si>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</si>
  <si>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</si>
  <si>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</si>
  <si>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</si>
  <si>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</si>
  <si>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</si>
  <si>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</si>
  <si>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</si>
  <si>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</si>
  <si>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</si>
  <si>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</si>
  <si>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</si>
  <si>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</si>
  <si>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</si>
  <si>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</si>
  <si>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</si>
  <si>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</si>
  <si>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</si>
  <si>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</si>
  <si>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</si>
  <si>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</si>
  <si>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</si>
  <si>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</si>
  <si>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</si>
  <si>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</si>
  <si>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</si>
  <si>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</si>
  <si>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</si>
  <si>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</si>
  <si>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</si>
  <si>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</si>
  <si>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</si>
  <si>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</si>
  <si>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</si>
  <si>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</si>
  <si>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</si>
  <si>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</si>
  <si>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</si>
  <si>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</si>
  <si>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</si>
  <si>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</si>
  <si>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</si>
  <si>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</si>
  <si>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</si>
  <si>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</si>
  <si>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</si>
  <si>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</si>
  <si>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</si>
  <si>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</si>
  <si>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</si>
  <si>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</si>
  <si>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</si>
  <si>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</si>
  <si>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</si>
  <si>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</si>
  <si>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</si>
  <si>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</si>
  <si>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</si>
  <si>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</si>
  <si>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</si>
  <si>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</si>
  <si>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</si>
  <si>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</si>
  <si>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</si>
  <si>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</si>
  <si>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</si>
  <si>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</si>
  <si>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</si>
  <si>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</si>
  <si>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</si>
  <si>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</si>
  <si>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</si>
  <si>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</si>
  <si>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</si>
  <si>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</si>
  <si>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</si>
  <si>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</si>
  <si>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</si>
  <si>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</si>
  <si>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</si>
  <si>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</si>
  <si>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</si>
  <si>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</si>
  <si>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</si>
  <si>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</si>
  <si>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</si>
  <si>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</si>
  <si>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</si>
  <si>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</si>
  <si>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</si>
  <si>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</si>
  <si>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</si>
  <si>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</si>
  <si>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</si>
  <si>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</si>
  <si>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</si>
  <si>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</si>
  <si>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</si>
  <si>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</si>
  <si>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</si>
  <si>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</si>
  <si>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</si>
  <si>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</si>
  <si>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</si>
  <si>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</si>
  <si>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</si>
  <si>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</si>
  <si>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</si>
  <si>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</si>
  <si>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</si>
  <si>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</si>
  <si>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</si>
  <si>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</si>
  <si>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</si>
  <si>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</si>
  <si>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</si>
  <si>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</si>
  <si>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</si>
  <si>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</si>
  <si>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</si>
  <si>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</si>
  <si>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</si>
  <si>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</si>
  <si>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</si>
  <si>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</si>
  <si>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</si>
  <si>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</si>
  <si>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</si>
  <si>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</si>
  <si>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</si>
  <si>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</si>
  <si>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</si>
  <si>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</si>
  <si>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</si>
  <si>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</si>
  <si>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</si>
  <si>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</si>
  <si>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</si>
  <si>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</si>
  <si>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</si>
  <si>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</si>
  <si>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</si>
  <si>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</si>
  <si>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</si>
  <si>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</si>
  <si>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</si>
  <si>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</si>
  <si>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</si>
  <si>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</si>
  <si>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</si>
  <si>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</si>
  <si>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</si>
  <si>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</si>
  <si>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</si>
  <si>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</si>
  <si>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</si>
  <si>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</si>
  <si>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</si>
  <si>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</si>
  <si>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</si>
  <si>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</si>
  <si>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</si>
  <si>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</si>
  <si>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</si>
  <si>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</si>
  <si>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</si>
  <si>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</si>
  <si>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</si>
  <si>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</si>
  <si>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</si>
  <si>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</si>
  <si>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</si>
  <si>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</si>
  <si>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</si>
  <si>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</si>
  <si>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</si>
  <si>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</si>
  <si>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</si>
  <si>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</si>
  <si>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</si>
  <si>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</si>
  <si>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</si>
  <si>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</si>
  <si>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</si>
  <si>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</si>
  <si>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</si>
  <si>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</si>
  <si>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</si>
  <si>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</si>
  <si>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</si>
  <si>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</si>
  <si>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</si>
  <si>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</si>
  <si>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</si>
  <si>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</si>
  <si>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</si>
  <si>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</si>
  <si>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</si>
  <si>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</si>
  <si>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</si>
  <si>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</si>
  <si>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</si>
  <si>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</si>
  <si>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</si>
  <si>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</si>
  <si>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</si>
  <si>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</si>
  <si>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</si>
  <si>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</si>
  <si>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</si>
  <si>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</si>
  <si>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</si>
  <si>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</si>
  <si>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</si>
  <si>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</si>
  <si>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</si>
  <si>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</si>
  <si>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</si>
  <si>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</si>
  <si>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</si>
  <si>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</si>
  <si>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</si>
  <si>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</si>
  <si>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</si>
  <si>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</si>
  <si>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</si>
  <si>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</si>
  <si>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</si>
  <si>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</si>
  <si>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</si>
  <si>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</si>
  <si>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</si>
  <si>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</si>
  <si>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</si>
  <si>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</si>
  <si>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</si>
  <si>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</si>
  <si>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</si>
  <si>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</si>
  <si>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</si>
  <si>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</si>
  <si>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</si>
  <si>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</si>
  <si>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</si>
  <si>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</si>
  <si>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</si>
  <si>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</si>
  <si>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</si>
  <si>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</si>
  <si>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</si>
  <si>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</si>
  <si>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</si>
  <si>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</si>
  <si>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</si>
  <si>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</si>
  <si>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</si>
  <si>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</si>
  <si>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</si>
  <si>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</si>
  <si>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</si>
  <si>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</si>
  <si>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</si>
  <si>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</si>
  <si>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</si>
  <si>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</si>
  <si>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</si>
  <si>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</si>
  <si>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</si>
  <si>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</si>
  <si>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</si>
  <si>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</si>
  <si>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</si>
  <si>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</si>
  <si>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</si>
  <si>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</si>
  <si>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</si>
  <si>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</si>
  <si>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</si>
  <si>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</si>
  <si>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</si>
  <si>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</si>
  <si>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</si>
  <si>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</si>
  <si>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</si>
  <si>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</si>
  <si>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</si>
  <si>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</si>
  <si>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</si>
  <si>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</si>
  <si>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</si>
  <si>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</si>
  <si>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</si>
  <si>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</si>
  <si>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</si>
  <si>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</si>
  <si>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</si>
  <si>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</si>
  <si>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</si>
  <si>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</si>
  <si>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</si>
  <si>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</si>
  <si>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</si>
  <si>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</si>
  <si>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</si>
  <si>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</si>
  <si>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</si>
  <si>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</si>
  <si>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</si>
  <si>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</si>
  <si>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</si>
  <si>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</si>
  <si>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</si>
  <si>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</si>
  <si>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</si>
  <si>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</si>
  <si>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</si>
  <si>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</si>
  <si>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</si>
  <si>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</si>
  <si>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</si>
  <si>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</si>
  <si>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</si>
  <si>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</si>
  <si>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</si>
  <si>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</si>
  <si>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</si>
  <si>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</si>
  <si>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</si>
  <si>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</si>
  <si>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</si>
  <si>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</si>
  <si>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</si>
  <si>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</si>
  <si>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</si>
  <si>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</si>
  <si>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</si>
  <si>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</si>
  <si>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</si>
  <si>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</si>
  <si>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</si>
  <si>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</si>
  <si>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</si>
  <si>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</si>
  <si>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</si>
  <si>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</si>
  <si>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</si>
  <si>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</si>
  <si>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</si>
  <si>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</si>
  <si>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</si>
  <si>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</si>
  <si>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</si>
  <si>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</si>
  <si>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</si>
  <si>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</si>
  <si>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</si>
  <si>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</si>
  <si>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</si>
  <si>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</si>
  <si>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</si>
  <si>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</si>
  <si>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</si>
  <si>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</si>
  <si>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</si>
  <si>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</si>
  <si>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</si>
  <si>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</si>
  <si>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</si>
  <si>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</si>
  <si>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</si>
  <si>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</si>
  <si>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</si>
  <si>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</si>
  <si>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</si>
  <si>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</si>
  <si>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</si>
  <si>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</si>
  <si>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</si>
  <si>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</si>
  <si>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</si>
  <si>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</si>
  <si>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</si>
  <si>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</si>
  <si>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</si>
  <si>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</si>
  <si>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</si>
  <si>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</si>
  <si>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</si>
  <si>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</si>
  <si>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</si>
  <si>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</si>
  <si>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</si>
  <si>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</si>
  <si>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</si>
  <si>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</si>
  <si>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</si>
  <si>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</si>
  <si>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</si>
  <si>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</si>
  <si>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</si>
  <si>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</si>
  <si>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</si>
  <si>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</si>
  <si>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</si>
  <si>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</si>
  <si>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</si>
  <si>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</si>
  <si>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</si>
  <si>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</si>
  <si>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</si>
  <si>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</si>
  <si>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</si>
  <si>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</si>
  <si>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</si>
  <si>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</si>
  <si>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</si>
  <si>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</si>
  <si>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</si>
  <si>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</si>
  <si>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</si>
  <si>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</si>
  <si>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</si>
  <si>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</si>
  <si>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</si>
  <si>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</si>
  <si>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</si>
  <si>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</si>
  <si>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</si>
  <si>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</si>
  <si>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</si>
  <si>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</si>
  <si>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</si>
  <si>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</si>
  <si>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</si>
  <si>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</si>
  <si>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</si>
  <si>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</si>
  <si>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</si>
  <si>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</si>
  <si>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</si>
  <si>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</si>
  <si>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</si>
  <si>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</si>
  <si>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</si>
  <si>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</si>
  <si>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</si>
  <si>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</si>
  <si>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</si>
  <si>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</si>
  <si>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</si>
  <si>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</si>
  <si>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</si>
  <si>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</si>
  <si>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</si>
  <si>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</si>
  <si>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</si>
  <si>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</si>
  <si>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</si>
  <si>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</si>
  <si>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</si>
  <si>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</si>
  <si>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</si>
  <si>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</si>
  <si>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</si>
  <si>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</si>
  <si>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</si>
  <si>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</si>
  <si>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</si>
  <si>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</si>
  <si>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</si>
  <si>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</si>
  <si>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</si>
  <si>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</si>
  <si>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</si>
  <si>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</si>
  <si>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</si>
  <si>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</si>
  <si>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</si>
  <si>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</si>
  <si>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</si>
  <si>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</si>
  <si>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</si>
  <si>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</si>
  <si>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</si>
  <si>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</si>
  <si>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</si>
  <si>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</si>
  <si>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</si>
  <si>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</si>
  <si>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</si>
  <si>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</si>
  <si>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</si>
  <si>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</si>
  <si>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</si>
  <si>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</si>
  <si>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</si>
  <si>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</si>
  <si>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</si>
  <si>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</si>
  <si>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</si>
  <si>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</si>
  <si>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</si>
  <si>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</si>
  <si>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</si>
  <si>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</si>
  <si>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</si>
  <si>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</si>
  <si>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</si>
  <si>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</si>
  <si>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</si>
  <si>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</si>
  <si>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</si>
  <si>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</si>
  <si>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</si>
  <si>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</si>
  <si>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</si>
  <si>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</si>
  <si>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</si>
  <si>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</si>
  <si>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</si>
  <si>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</si>
  <si>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</si>
  <si>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</si>
  <si>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</si>
  <si>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</si>
  <si>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</si>
  <si>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</si>
  <si>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</si>
  <si>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</si>
  <si>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</si>
  <si>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</si>
  <si>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</si>
  <si>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</si>
  <si>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</si>
  <si>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</si>
  <si>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</si>
  <si>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</si>
  <si>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</si>
  <si>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</si>
  <si>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</si>
  <si>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</si>
  <si>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</si>
  <si>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</si>
  <si>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</si>
  <si>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</si>
  <si>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</si>
  <si>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</si>
  <si>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</si>
  <si>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</si>
  <si>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</si>
  <si>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</si>
  <si>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</si>
  <si>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</si>
  <si>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</si>
  <si>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</si>
  <si>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</si>
  <si>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</si>
  <si>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</si>
  <si>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</si>
  <si>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</si>
  <si>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</si>
  <si>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</si>
  <si>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</si>
  <si>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</si>
  <si>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</si>
  <si>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</si>
  <si>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</si>
  <si>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</si>
  <si>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</si>
  <si>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</si>
  <si>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</si>
  <si>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</si>
  <si>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</si>
  <si>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</si>
  <si>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</si>
  <si>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</si>
  <si>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</si>
  <si>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</si>
  <si>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</si>
  <si>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</si>
  <si>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</si>
  <si>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</si>
  <si>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</si>
  <si>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</si>
  <si>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</si>
  <si>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</si>
  <si>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</si>
  <si>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</si>
  <si>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</si>
  <si>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</si>
  <si>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</si>
  <si>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</si>
  <si>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</si>
  <si>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</si>
  <si>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</si>
  <si>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</si>
  <si>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</si>
  <si>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</si>
  <si>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</si>
  <si>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</si>
  <si>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</si>
  <si>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</si>
  <si>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</si>
  <si>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</si>
  <si>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</si>
  <si>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</si>
  <si>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</si>
  <si>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</si>
  <si>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</si>
  <si>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</si>
  <si>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</si>
  <si>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</si>
  <si>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</si>
  <si>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</si>
  <si>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</si>
  <si>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</si>
  <si>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</si>
  <si>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</si>
  <si>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</si>
  <si>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</si>
  <si>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</si>
  <si>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</si>
  <si>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</si>
  <si>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</si>
  <si>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</si>
  <si>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</si>
  <si>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</si>
  <si>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</si>
  <si>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</si>
  <si>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</si>
  <si>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</si>
  <si>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</si>
  <si>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</si>
  <si>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</si>
  <si>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</si>
  <si>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</si>
  <si>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</si>
  <si>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</si>
  <si>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</si>
  <si>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</si>
  <si>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</si>
  <si>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</si>
  <si>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</si>
  <si>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</si>
  <si>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</si>
  <si>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</si>
  <si>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</si>
  <si>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</si>
  <si>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</si>
  <si>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</si>
  <si>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</si>
  <si>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</si>
  <si>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</si>
  <si>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</si>
  <si>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</si>
  <si>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</si>
  <si>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</si>
  <si>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</si>
  <si>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</si>
  <si>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</si>
  <si>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</si>
  <si>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</si>
  <si>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</si>
  <si>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</si>
  <si>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</si>
  <si>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</si>
  <si>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</si>
  <si>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</si>
  <si>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</si>
  <si>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</si>
  <si>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</si>
  <si>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</si>
  <si>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</si>
  <si>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</si>
  <si>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</si>
  <si>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</si>
  <si>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</si>
  <si>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</si>
  <si>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</si>
  <si>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</si>
  <si>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</si>
  <si>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</si>
  <si>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</si>
  <si>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</si>
  <si>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</si>
  <si>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</si>
  <si>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</si>
  <si>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</si>
  <si>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</si>
  <si>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</si>
  <si>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</si>
  <si>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</si>
  <si>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</si>
  <si>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</si>
  <si>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</si>
  <si>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</si>
  <si>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</si>
  <si>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</si>
  <si>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</si>
  <si>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</si>
  <si>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</si>
  <si>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</si>
  <si>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</si>
  <si>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</si>
  <si>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</si>
  <si>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</si>
  <si>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</si>
  <si>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</si>
  <si>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</si>
  <si>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</si>
  <si>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</si>
  <si>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</si>
  <si>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</si>
  <si>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</si>
  <si>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</si>
  <si>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</si>
  <si>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</si>
  <si>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</si>
  <si>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</si>
  <si>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</si>
  <si>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</si>
  <si>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</si>
  <si>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</si>
  <si>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</si>
  <si>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</si>
  <si>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</si>
  <si>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</si>
  <si>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</si>
  <si>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</si>
  <si>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</si>
  <si>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</si>
  <si>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</si>
  <si>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</si>
  <si>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</si>
  <si>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</si>
  <si>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</si>
  <si>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</si>
  <si>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</si>
  <si>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</si>
  <si>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</si>
  <si>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</si>
  <si>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</si>
  <si>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</si>
  <si>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</si>
  <si>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</si>
  <si>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</si>
  <si>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</si>
  <si>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</si>
  <si>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</si>
  <si>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</si>
  <si>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</si>
  <si>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</si>
  <si>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</si>
  <si>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</si>
  <si>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</si>
  <si>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</si>
  <si>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</si>
  <si>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</si>
  <si>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</si>
  <si>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</si>
  <si>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</si>
  <si>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</si>
  <si>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</si>
  <si>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</si>
  <si>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</si>
  <si>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</si>
  <si>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</si>
  <si>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</si>
  <si>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</si>
  <si>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</si>
  <si>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</si>
  <si>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</si>
  <si>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</si>
  <si>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</si>
  <si>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</si>
  <si>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</si>
  <si>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</si>
  <si>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</si>
  <si>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</si>
  <si>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</si>
  <si>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</si>
  <si>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</si>
  <si>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</si>
  <si>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</si>
  <si>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</si>
  <si>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</si>
  <si>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</si>
  <si>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</si>
  <si>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</si>
  <si>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</si>
  <si>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</si>
  <si>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</si>
  <si>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</si>
  <si>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</si>
  <si>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</si>
  <si>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</si>
  <si>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</si>
  <si>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</si>
  <si>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</si>
  <si>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</si>
  <si>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</si>
  <si>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</si>
  <si>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</si>
  <si>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</si>
  <si>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</si>
  <si>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</si>
  <si>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</si>
  <si>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</si>
  <si>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</si>
  <si>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</si>
  <si>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</si>
  <si>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</si>
  <si>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</si>
  <si>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</si>
  <si>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</si>
  <si>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</si>
  <si>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</si>
  <si>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</si>
  <si>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</si>
  <si>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</si>
  <si>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</si>
  <si>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</si>
  <si>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</si>
  <si>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</si>
  <si>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</si>
  <si>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</si>
  <si>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</si>
  <si>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</si>
  <si>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</si>
  <si>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</si>
  <si>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</si>
  <si>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</si>
  <si>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</si>
  <si>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</si>
  <si>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</si>
  <si>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</si>
  <si>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</si>
  <si>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</si>
  <si>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</si>
  <si>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</si>
  <si>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</si>
  <si>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</si>
  <si>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</si>
  <si>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</si>
  <si>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</si>
  <si>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</si>
  <si>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</si>
  <si>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</si>
  <si>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</si>
  <si>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</si>
  <si>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</si>
  <si>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</si>
  <si>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</si>
  <si>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</si>
  <si>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</si>
  <si>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</si>
  <si>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</si>
  <si>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</si>
  <si>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</si>
  <si>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</si>
  <si>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</si>
  <si>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</si>
  <si>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</si>
  <si>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</si>
  <si>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</si>
  <si>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</si>
  <si>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</si>
  <si>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</si>
  <si>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</si>
  <si>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</si>
  <si>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</si>
  <si>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</si>
  <si>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</si>
  <si>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</si>
  <si>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</si>
  <si>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</si>
  <si>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</si>
  <si>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</si>
  <si>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</si>
  <si>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</si>
  <si>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</si>
  <si>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</si>
  <si>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</si>
  <si>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</si>
  <si>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</si>
  <si>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</si>
  <si>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</si>
  <si>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</si>
  <si>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</si>
  <si>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</si>
  <si>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</si>
  <si>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</si>
  <si>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</si>
  <si>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</si>
  <si>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</si>
  <si>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</si>
  <si>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</si>
  <si>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</si>
  <si>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</si>
  <si>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</si>
  <si>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</si>
  <si>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</si>
  <si>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</si>
  <si>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</si>
  <si>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</si>
  <si>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</si>
  <si>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</si>
  <si>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</si>
  <si>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</si>
  <si>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</si>
  <si>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</si>
  <si>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</si>
  <si>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</si>
  <si>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</si>
  <si>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</si>
  <si>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</si>
  <si>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</si>
  <si>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</si>
  <si>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</si>
  <si>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</si>
  <si>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</si>
  <si>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</si>
  <si>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</si>
  <si>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</si>
  <si>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</si>
  <si>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</si>
  <si>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</si>
  <si>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</si>
  <si>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</si>
  <si>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</si>
  <si>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</si>
  <si>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</si>
  <si>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</si>
  <si>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</si>
  <si>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</si>
  <si>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</si>
  <si>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</si>
  <si>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</si>
  <si>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</si>
  <si>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</si>
  <si>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</si>
  <si>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</si>
  <si>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</si>
  <si>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</si>
  <si>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</si>
  <si>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</si>
  <si>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</si>
  <si>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</si>
  <si>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</si>
  <si>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</si>
  <si>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</si>
  <si>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</si>
  <si>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</si>
  <si>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</si>
  <si>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</si>
  <si>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</si>
  <si>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</si>
  <si>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</si>
  <si>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</si>
  <si>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</si>
  <si>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</si>
  <si>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</si>
  <si>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</si>
  <si>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</si>
  <si>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</si>
  <si>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</si>
  <si>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</si>
  <si>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</si>
  <si>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</si>
  <si>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</si>
  <si>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</si>
  <si>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</si>
  <si>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</si>
  <si>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</si>
  <si>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</si>
  <si>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</si>
  <si>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</si>
  <si>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</si>
  <si>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</si>
  <si>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</si>
  <si>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</si>
  <si>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</si>
  <si>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</si>
  <si>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</si>
  <si>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</si>
  <si>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</si>
  <si>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</si>
  <si>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</si>
  <si>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</si>
  <si>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</si>
  <si>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</si>
  <si>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</si>
  <si>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</si>
  <si>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</si>
  <si>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</si>
  <si>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</si>
  <si>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</si>
  <si>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</si>
  <si>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</si>
  <si>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</si>
  <si>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</si>
  <si>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</si>
  <si>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</si>
  <si>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</si>
  <si>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</si>
  <si>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</si>
  <si>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</si>
  <si>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</si>
  <si>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</si>
  <si>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</si>
  <si>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</si>
  <si>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</si>
  <si>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</si>
  <si>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</si>
  <si>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</si>
  <si>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</si>
  <si>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</si>
  <si>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</si>
  <si>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</si>
  <si>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</si>
  <si>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</si>
  <si>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</si>
  <si>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</si>
  <si>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</si>
  <si>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</si>
  <si>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</si>
  <si>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</si>
  <si>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</si>
  <si>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</si>
  <si>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</si>
  <si>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</si>
  <si>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</si>
  <si>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</si>
  <si>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</si>
  <si>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</si>
  <si>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</si>
  <si>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</si>
  <si>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</si>
  <si>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</si>
  <si>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</si>
  <si>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</si>
  <si>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</si>
  <si>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</si>
  <si>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</si>
  <si>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</si>
  <si>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</si>
  <si>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</si>
  <si>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</si>
  <si>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</si>
  <si>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</si>
  <si>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</si>
  <si>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</si>
  <si>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</si>
  <si>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</si>
  <si>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</si>
  <si>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</si>
  <si>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</si>
  <si>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</si>
  <si>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</si>
  <si>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</si>
  <si>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</si>
  <si>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</si>
  <si>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</si>
  <si>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</si>
  <si>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</si>
  <si>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</si>
  <si>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</si>
  <si>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</si>
  <si>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</si>
  <si>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</si>
  <si>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</si>
  <si>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</si>
  <si>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</si>
  <si>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</si>
  <si>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</si>
  <si>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</si>
  <si>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</si>
  <si>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</si>
  <si>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</si>
  <si>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</si>
  <si>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</si>
  <si>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</si>
  <si>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</si>
  <si>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</si>
  <si>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</si>
  <si>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</si>
  <si>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</si>
  <si>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</si>
  <si>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</si>
  <si>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</si>
  <si>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</si>
  <si>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</si>
  <si>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</si>
  <si>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</si>
  <si>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</si>
  <si>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</si>
  <si>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</si>
  <si>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</si>
  <si>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</si>
  <si>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</si>
  <si>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</si>
  <si>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</si>
  <si>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</si>
  <si>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</si>
  <si>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</si>
  <si>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</si>
  <si>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</si>
  <si>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</si>
  <si>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</si>
  <si>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</si>
  <si>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</si>
  <si>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</si>
  <si>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</si>
  <si>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</si>
  <si>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</si>
  <si>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</si>
  <si>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</si>
  <si>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</si>
  <si>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</si>
  <si>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</si>
  <si>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</si>
  <si>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</si>
  <si>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</si>
  <si>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</si>
  <si>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</si>
  <si>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</si>
  <si>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</si>
  <si>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</si>
  <si>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</si>
  <si>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</si>
  <si>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</si>
  <si>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</si>
  <si>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</si>
  <si>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</si>
  <si>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</si>
  <si>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</si>
  <si>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</si>
  <si>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</si>
  <si>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</si>
  <si>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</si>
  <si>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</si>
  <si>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</si>
  <si>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</si>
  <si>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</si>
  <si>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</si>
  <si>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</si>
  <si>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</si>
  <si>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</si>
  <si>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</si>
  <si>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</si>
  <si>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</si>
  <si>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</si>
  <si>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</si>
  <si>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</si>
  <si>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</si>
  <si>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</si>
  <si>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</si>
  <si>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</si>
  <si>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</si>
  <si>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</si>
  <si>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</si>
  <si>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</si>
  <si>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</si>
  <si>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</si>
  <si>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</si>
  <si>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</si>
  <si>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</si>
  <si>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</si>
  <si>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</si>
  <si>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</si>
  <si>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</si>
  <si>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</si>
  <si>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</si>
  <si>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</si>
  <si>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</si>
  <si>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</si>
  <si>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</si>
  <si>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</si>
  <si>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</si>
  <si>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</si>
  <si>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</si>
  <si>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</si>
  <si>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</si>
  <si>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</si>
  <si>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</si>
  <si>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</si>
  <si>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</si>
  <si>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</si>
  <si>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</si>
  <si>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</si>
  <si>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</si>
  <si>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</si>
  <si>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</si>
  <si>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</si>
  <si>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</si>
  <si>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</si>
  <si>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</si>
  <si>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</si>
  <si>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</si>
  <si>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</si>
  <si>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</si>
  <si>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</si>
  <si>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</si>
  <si>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</si>
  <si>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</si>
  <si>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</si>
  <si>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</si>
  <si>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</si>
  <si>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</si>
  <si>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</si>
  <si>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</si>
  <si>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</si>
  <si>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</si>
  <si>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</si>
  <si>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</si>
  <si>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</si>
  <si>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</si>
  <si>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</si>
  <si>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</si>
  <si>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</si>
  <si>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</si>
  <si>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</si>
  <si>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</si>
  <si>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</si>
  <si>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</si>
  <si>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</si>
  <si>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</si>
  <si>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</si>
  <si>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</si>
  <si>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</si>
  <si>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</si>
  <si>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</si>
  <si>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</si>
  <si>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</si>
  <si>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</si>
  <si>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</si>
  <si>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</si>
  <si>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</si>
  <si>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</si>
  <si>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</si>
  <si>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</si>
  <si>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</si>
  <si>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</si>
  <si>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</si>
  <si>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</si>
  <si>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</si>
  <si>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</si>
  <si>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</si>
  <si>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</si>
  <si>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</si>
  <si>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</si>
  <si>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</si>
  <si>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</si>
  <si>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</si>
  <si>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</si>
  <si>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</si>
  <si>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</si>
  <si>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</si>
  <si>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</si>
  <si>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</si>
  <si>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</si>
  <si>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</si>
  <si>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</si>
  <si>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</si>
  <si>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</si>
  <si>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</si>
  <si>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</si>
  <si>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</si>
  <si>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</si>
  <si>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</si>
  <si>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</si>
  <si>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</si>
  <si>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</si>
  <si>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</si>
  <si>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</si>
  <si>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</si>
  <si>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</si>
  <si>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</si>
  <si>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</si>
  <si>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</si>
  <si>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</si>
  <si>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</si>
  <si>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</si>
  <si>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</si>
  <si>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</si>
  <si>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</si>
  <si>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</si>
  <si>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</si>
  <si>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</si>
  <si>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</si>
  <si>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</si>
  <si>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</si>
  <si>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</si>
  <si>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</si>
  <si>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</si>
  <si>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</si>
  <si>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</si>
  <si>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</si>
  <si>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</si>
  <si>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</si>
  <si>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</si>
  <si>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</si>
  <si>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</si>
  <si>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</si>
  <si>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</si>
  <si>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</si>
  <si>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</si>
  <si>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</si>
  <si>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</si>
  <si>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</si>
  <si>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</si>
  <si>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</si>
  <si>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</si>
  <si>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</si>
  <si>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</si>
  <si>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</si>
  <si>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</si>
  <si>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</si>
  <si>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</si>
  <si>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</si>
  <si>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</si>
  <si>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</si>
  <si>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</si>
  <si>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</si>
  <si>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</si>
  <si>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</si>
  <si>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</si>
  <si>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</si>
  <si>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</si>
  <si>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</si>
  <si>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</si>
  <si>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</si>
  <si>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</si>
  <si>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</si>
  <si>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</si>
  <si>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</si>
  <si>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</si>
  <si>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</si>
  <si>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</si>
  <si>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</si>
  <si>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</si>
  <si>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</si>
  <si>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</si>
  <si>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</si>
  <si>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</si>
  <si>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</si>
  <si>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</si>
  <si>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</si>
  <si>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</si>
  <si>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</si>
  <si>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</si>
  <si>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</si>
  <si>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</si>
  <si>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</si>
  <si>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</si>
  <si>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</si>
  <si>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</si>
  <si>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</si>
  <si>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</si>
  <si>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</si>
  <si>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</si>
  <si>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</si>
  <si>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</si>
  <si>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</si>
  <si>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</si>
  <si>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</si>
  <si>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</si>
  <si>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</si>
  <si>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</si>
  <si>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</si>
  <si>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</si>
  <si>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</si>
  <si>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</si>
  <si>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</si>
  <si>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</si>
  <si>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</si>
  <si>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</si>
  <si>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</si>
  <si>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</si>
  <si>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</si>
  <si>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</si>
  <si>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</si>
  <si>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</si>
  <si>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</si>
  <si>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</si>
  <si>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</si>
  <si>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</si>
  <si>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</si>
  <si>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</si>
  <si>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</si>
  <si>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</si>
  <si>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</si>
  <si>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</si>
  <si>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</si>
  <si>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</si>
  <si>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</si>
  <si>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</si>
  <si>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</si>
  <si>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</si>
  <si>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</si>
  <si>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</si>
  <si>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</si>
  <si>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</si>
  <si>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</si>
  <si>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</si>
  <si>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</si>
  <si>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</si>
  <si>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</si>
  <si>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</si>
  <si>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</si>
  <si>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</si>
  <si>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</si>
  <si>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</si>
  <si>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</si>
  <si>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</si>
  <si>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</si>
  <si>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</si>
  <si>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</si>
  <si>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</si>
  <si>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</si>
  <si>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</si>
  <si>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</si>
  <si>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</si>
  <si>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</si>
  <si>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</si>
  <si>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</si>
  <si>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</si>
  <si>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</si>
  <si>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</si>
  <si>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</si>
  <si>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</si>
  <si>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</si>
  <si>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</si>
  <si>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</si>
  <si>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</si>
  <si>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</si>
  <si>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</si>
  <si>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</si>
  <si>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</si>
  <si>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</si>
  <si>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</si>
  <si>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</si>
  <si>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</si>
  <si>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</si>
  <si>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</si>
  <si>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</si>
  <si>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</si>
  <si>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</si>
  <si>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</si>
  <si>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</si>
  <si>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</si>
  <si>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</si>
  <si>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</si>
  <si>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</si>
  <si>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</si>
  <si>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</si>
  <si>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</si>
  <si>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</si>
  <si>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</si>
  <si>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</si>
  <si>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</si>
  <si>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</si>
  <si>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</si>
  <si>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</si>
  <si>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</si>
  <si>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</si>
  <si>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</si>
  <si>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</si>
  <si>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</si>
  <si>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</si>
  <si>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</si>
  <si>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</si>
  <si>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</si>
  <si>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</si>
  <si>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</si>
  <si>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</si>
  <si>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</si>
  <si>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</si>
  <si>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</si>
  <si>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</si>
  <si>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</si>
  <si>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</si>
  <si>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</si>
  <si>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</si>
  <si>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</si>
  <si>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</si>
  <si>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</si>
  <si>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</si>
  <si>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</si>
  <si>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</si>
  <si>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</si>
  <si>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</si>
  <si>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</si>
  <si>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</si>
  <si>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</si>
  <si>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</si>
  <si>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</si>
  <si>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</si>
  <si>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</si>
  <si>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</si>
  <si>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</si>
  <si>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</si>
  <si>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</si>
  <si>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</si>
  <si>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</si>
  <si>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</si>
  <si>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</si>
  <si>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</si>
  <si>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</si>
  <si>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</si>
  <si>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</si>
  <si>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</si>
  <si>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</si>
  <si>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</si>
  <si>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</si>
  <si>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</si>
  <si>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</si>
  <si>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</si>
  <si>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</si>
  <si>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</si>
  <si>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</si>
  <si>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</si>
  <si>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</si>
  <si>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</si>
  <si>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</si>
  <si>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</si>
  <si>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</si>
  <si>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</si>
  <si>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</si>
  <si>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</si>
  <si>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</si>
  <si>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</si>
  <si>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</si>
  <si>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</si>
  <si>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</si>
  <si>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</si>
  <si>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</si>
  <si>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</si>
  <si>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</si>
  <si>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</si>
  <si>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</si>
  <si>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</si>
  <si>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</si>
  <si>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</si>
  <si>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</si>
  <si>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</si>
  <si>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</si>
  <si>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</si>
  <si>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</si>
  <si>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</si>
  <si>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</si>
  <si>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</si>
  <si>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</si>
  <si>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</si>
  <si>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</si>
  <si>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</si>
  <si>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</si>
  <si>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</si>
  <si>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</si>
  <si>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</si>
  <si>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</si>
  <si>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</si>
  <si>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</si>
  <si>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</si>
  <si>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</si>
  <si>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</si>
  <si>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</si>
  <si>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</si>
  <si>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</si>
  <si>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</si>
  <si>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</si>
  <si>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</si>
  <si>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</si>
  <si>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</si>
  <si>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</si>
  <si>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</si>
  <si>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</si>
  <si>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</si>
  <si>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</si>
  <si>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</si>
  <si>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</si>
  <si>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</si>
  <si>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</si>
  <si>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</si>
  <si>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</si>
  <si>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</si>
  <si>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</si>
  <si>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</si>
  <si>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</si>
  <si>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</si>
  <si>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</si>
  <si>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</si>
  <si>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</si>
  <si>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</si>
  <si>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</si>
  <si>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</si>
  <si>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</si>
  <si>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</si>
  <si>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</si>
  <si>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</si>
  <si>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</si>
  <si>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</si>
  <si>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</si>
  <si>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</si>
  <si>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</si>
  <si>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</si>
  <si>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</si>
  <si>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</si>
  <si>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</si>
  <si>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</si>
  <si>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</si>
  <si>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</si>
  <si>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</si>
  <si>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</si>
  <si>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</si>
  <si>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</si>
  <si>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</si>
  <si>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</si>
  <si>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</si>
  <si>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</si>
  <si>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</si>
  <si>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</si>
  <si>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</si>
  <si>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</si>
  <si>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</si>
  <si>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</si>
  <si>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</si>
  <si>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</si>
  <si>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</si>
  <si>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</si>
  <si>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</si>
  <si>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</si>
  <si>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</si>
  <si>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</si>
  <si>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</si>
  <si>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</si>
  <si>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</si>
  <si>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</si>
  <si>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</si>
  <si>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</si>
  <si>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</si>
  <si>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</si>
  <si>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</si>
  <si>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</si>
  <si>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</si>
  <si>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</si>
  <si>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</si>
  <si>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</si>
  <si>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</si>
  <si>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</si>
  <si>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</si>
  <si>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</si>
  <si>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</si>
  <si>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</si>
  <si>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</si>
  <si>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</si>
  <si>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</si>
  <si>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</si>
  <si>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</si>
  <si>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</si>
  <si>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</si>
  <si>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</si>
  <si>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</si>
  <si>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</si>
  <si>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</si>
  <si>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</si>
  <si>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</si>
  <si>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</si>
  <si>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</si>
  <si>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</si>
  <si>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</si>
  <si>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</si>
  <si>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</si>
  <si>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</si>
  <si>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</si>
  <si>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</si>
  <si>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</si>
  <si>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</si>
  <si>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</si>
  <si>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</si>
  <si>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</si>
  <si>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</si>
  <si>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</si>
  <si>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</si>
  <si>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</si>
  <si>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</si>
  <si>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</si>
  <si>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</si>
  <si>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</si>
  <si>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</si>
  <si>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</si>
  <si>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</si>
  <si>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</si>
  <si>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</si>
  <si>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</si>
  <si>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</si>
  <si>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</si>
  <si>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</si>
  <si>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</si>
  <si>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</si>
  <si>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</si>
  <si>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</si>
  <si>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</si>
  <si>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</si>
  <si>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</si>
  <si>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</si>
  <si>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</si>
  <si>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</si>
  <si>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</si>
  <si>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</si>
  <si>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</si>
  <si>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</si>
  <si>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</si>
  <si>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</si>
  <si>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</si>
  <si>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</si>
  <si>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</si>
  <si>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</si>
  <si>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</si>
  <si>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</si>
  <si>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</si>
  <si>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</si>
  <si>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</si>
  <si>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</si>
  <si>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</si>
  <si>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</si>
  <si>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</si>
  <si>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</si>
  <si>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</si>
  <si>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</si>
  <si>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</si>
  <si>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</si>
  <si>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</si>
  <si>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</si>
  <si>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</si>
  <si>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</si>
  <si>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</si>
  <si>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</si>
  <si>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</si>
  <si>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</si>
  <si>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</si>
  <si>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</si>
  <si>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</si>
  <si>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</si>
  <si>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</si>
  <si>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</si>
  <si>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</si>
  <si>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</si>
  <si>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</si>
  <si>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</si>
  <si>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</si>
  <si>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</si>
  <si>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</si>
  <si>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</si>
  <si>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</si>
  <si>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</si>
  <si>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</si>
  <si>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</si>
  <si>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</si>
  <si>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</si>
  <si>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</si>
  <si>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</si>
  <si>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</si>
  <si>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</si>
  <si>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</si>
  <si>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</si>
  <si>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</si>
  <si>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</si>
  <si>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</si>
  <si>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</si>
  <si>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</si>
  <si>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</si>
  <si>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</si>
  <si>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</si>
  <si>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</si>
  <si>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</si>
  <si>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</si>
  <si>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</si>
  <si>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</si>
  <si>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</si>
  <si>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</si>
  <si>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</si>
  <si>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</si>
  <si>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</si>
  <si>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</si>
  <si>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</si>
  <si>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</si>
  <si>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</si>
  <si>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</si>
  <si>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</si>
  <si>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</si>
  <si>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</si>
  <si>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</si>
  <si>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</si>
  <si>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</si>
  <si>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</si>
  <si>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</si>
  <si>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</si>
  <si>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</si>
  <si>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</si>
  <si>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</si>
  <si>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</si>
  <si>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</si>
  <si>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</si>
  <si>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</si>
  <si>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</si>
  <si>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</si>
  <si>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</si>
  <si>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</si>
  <si>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</si>
  <si>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</si>
  <si>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</si>
  <si>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</si>
  <si>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</si>
  <si>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</si>
  <si>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</si>
  <si>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</si>
  <si>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</si>
  <si>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</si>
  <si>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</si>
  <si>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</si>
  <si>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</si>
  <si>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</si>
  <si>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</si>
  <si>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</si>
  <si>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</si>
  <si>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</si>
  <si>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</si>
  <si>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</si>
  <si>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</si>
  <si>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</si>
  <si>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</si>
  <si>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</si>
  <si>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</si>
  <si>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</si>
  <si>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</si>
  <si>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</si>
  <si>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</si>
  <si>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</si>
  <si>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</si>
  <si>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</si>
  <si>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</si>
  <si>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</si>
  <si>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</si>
  <si>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</si>
  <si>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</si>
  <si>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</si>
  <si>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</si>
  <si>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</si>
  <si>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</si>
  <si>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</si>
  <si>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</si>
  <si>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</si>
  <si>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</si>
  <si>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</si>
  <si>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</si>
  <si>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</si>
  <si>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</si>
  <si>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</si>
  <si>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</si>
  <si>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</si>
  <si>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</si>
  <si>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</si>
  <si>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</si>
  <si>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</si>
  <si>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</si>
  <si>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</si>
  <si>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</si>
  <si>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</si>
  <si>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</si>
  <si>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</si>
  <si>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</si>
  <si>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</si>
  <si>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</si>
  <si>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</si>
  <si>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</si>
  <si>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</si>
  <si>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</si>
  <si>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</si>
  <si>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</si>
  <si>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</si>
  <si>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</si>
  <si>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</si>
  <si>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</si>
  <si>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</si>
  <si>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</si>
  <si>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</si>
  <si>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</si>
  <si>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</si>
  <si>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</si>
  <si>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</si>
  <si>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</si>
  <si>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</si>
  <si>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</si>
  <si>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</si>
  <si>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</si>
  <si>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</si>
  <si>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</si>
  <si>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</si>
  <si>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</si>
  <si>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</si>
  <si>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</si>
  <si>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</si>
  <si>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</si>
  <si>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</si>
  <si>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</si>
  <si>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</si>
  <si>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</si>
  <si>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</si>
  <si>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</si>
  <si>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</si>
  <si>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</si>
  <si>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</si>
  <si>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</si>
  <si>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</si>
  <si>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</si>
  <si>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</si>
  <si>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</si>
  <si>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</si>
  <si>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</si>
  <si>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</si>
  <si>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</si>
  <si>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</si>
  <si>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</si>
  <si>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</si>
  <si>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</si>
  <si>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</si>
  <si>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</si>
  <si>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</si>
  <si>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</si>
  <si>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</si>
  <si>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</si>
  <si>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</si>
  <si>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</si>
  <si>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</si>
  <si>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</si>
  <si>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</si>
  <si>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</si>
  <si>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</si>
  <si>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</si>
  <si>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</si>
  <si>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</si>
  <si>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</si>
  <si>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</si>
  <si>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</si>
  <si>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</si>
  <si>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</si>
  <si>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</si>
  <si>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</si>
  <si>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</si>
  <si>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</si>
  <si>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</si>
  <si>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</si>
  <si>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</si>
  <si>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</si>
  <si>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</si>
  <si>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</si>
  <si>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</si>
  <si>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</si>
  <si>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</si>
  <si>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</si>
  <si>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</si>
  <si>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</si>
  <si>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</si>
  <si>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</si>
  <si>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</si>
  <si>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</si>
  <si>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</si>
  <si>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</si>
  <si>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</si>
  <si>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</si>
  <si>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</si>
  <si>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</si>
  <si>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</si>
  <si>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</si>
  <si>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</si>
  <si>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</si>
  <si>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</si>
  <si>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</si>
  <si>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</si>
  <si>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</si>
  <si>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</si>
  <si>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</si>
  <si>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</si>
  <si>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</si>
  <si>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</si>
  <si>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</si>
  <si>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</si>
  <si>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</si>
  <si>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</si>
  <si>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</si>
  <si>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</si>
  <si>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</si>
  <si>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</si>
  <si>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</si>
  <si>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</si>
  <si>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</si>
  <si>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</si>
  <si>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</si>
  <si>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</si>
  <si>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</si>
  <si>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</si>
  <si>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</si>
  <si>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</si>
  <si>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</si>
  <si>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</si>
  <si>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</si>
  <si>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</si>
  <si>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</si>
  <si>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</si>
  <si>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</si>
  <si>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</si>
  <si>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</si>
  <si>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</si>
  <si>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</si>
  <si>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</si>
  <si>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</si>
  <si>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</si>
  <si>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</si>
  <si>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</si>
  <si>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</si>
  <si>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</si>
  <si>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</si>
  <si>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</si>
  <si>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</si>
  <si>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</si>
  <si>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</si>
  <si>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</si>
  <si>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</si>
  <si>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</si>
  <si>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</si>
  <si>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</si>
  <si>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</si>
  <si>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</si>
  <si>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</si>
  <si>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</si>
  <si>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</si>
  <si>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</si>
  <si>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</si>
  <si>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</si>
  <si>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</si>
  <si>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</si>
  <si>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</si>
  <si>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</si>
  <si>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</si>
  <si>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</si>
  <si>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</si>
  <si>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</si>
  <si>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</si>
  <si>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</si>
  <si>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</si>
  <si>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</si>
  <si>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</si>
  <si>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</si>
  <si>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</si>
  <si>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</si>
  <si>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</si>
  <si>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</si>
  <si>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</si>
  <si>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</si>
  <si>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</si>
  <si>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</si>
  <si>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</si>
  <si>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</si>
  <si>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</si>
  <si>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</si>
  <si>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</si>
  <si>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</si>
  <si>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</si>
  <si>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</si>
  <si>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</si>
  <si>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</si>
  <si>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</si>
  <si>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</si>
  <si>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</si>
  <si>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</si>
  <si>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</si>
  <si>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</si>
  <si>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</si>
  <si>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</si>
  <si>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</si>
  <si>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</si>
  <si>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</si>
  <si>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</si>
  <si>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</si>
  <si>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</si>
  <si>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</si>
  <si>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</si>
  <si>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</si>
  <si>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</si>
  <si>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</si>
  <si>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</si>
  <si>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</si>
  <si>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</si>
  <si>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</si>
  <si>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</si>
  <si>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</si>
  <si>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</si>
  <si>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</si>
  <si>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</si>
  <si>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</si>
  <si>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</si>
  <si>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</si>
  <si>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</si>
  <si>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</si>
  <si>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</si>
  <si>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</si>
  <si>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</si>
  <si>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</si>
  <si>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</si>
  <si>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</si>
  <si>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</si>
  <si>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</si>
  <si>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</si>
  <si>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</si>
  <si>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</si>
  <si>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</si>
  <si>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</si>
  <si>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</si>
  <si>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</si>
  <si>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</si>
  <si>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</si>
  <si>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</si>
  <si>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</si>
  <si>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</si>
  <si>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</si>
  <si>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</si>
  <si>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</si>
  <si>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</si>
  <si>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</si>
  <si>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</si>
  <si>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</si>
  <si>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</si>
  <si>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</si>
  <si>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</si>
  <si>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</si>
  <si>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</si>
  <si>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</si>
  <si>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</si>
  <si>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</si>
  <si>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</si>
  <si>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</si>
  <si>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</si>
  <si>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</si>
  <si>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</si>
  <si>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</si>
  <si>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</si>
  <si>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</si>
  <si>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</si>
  <si>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</si>
  <si>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</si>
  <si>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</si>
  <si>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</si>
  <si>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</si>
  <si>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</si>
  <si>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</si>
  <si>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</si>
  <si>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</si>
  <si>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</si>
  <si>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</si>
  <si>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</si>
  <si>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</si>
  <si>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</si>
  <si>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</si>
  <si>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</si>
  <si>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</si>
  <si>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</si>
  <si>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</si>
  <si>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</si>
  <si>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</si>
  <si>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</si>
  <si>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</si>
  <si>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</si>
  <si>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</si>
  <si>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</si>
  <si>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</si>
  <si>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</si>
  <si>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</si>
  <si>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</si>
  <si>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</si>
  <si>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</si>
  <si>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</si>
  <si>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</si>
  <si>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</si>
  <si>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</si>
  <si>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</si>
  <si>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</si>
  <si>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</si>
  <si>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</si>
  <si>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</si>
  <si>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</si>
  <si>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</si>
  <si>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</si>
  <si>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</si>
  <si>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</si>
  <si>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</si>
  <si>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</si>
  <si>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</si>
  <si>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</si>
  <si>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</si>
  <si>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</si>
  <si>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</si>
  <si>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</si>
  <si>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</si>
  <si>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</si>
  <si>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</si>
  <si>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</si>
  <si>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</si>
  <si>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</si>
  <si>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</si>
  <si>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</si>
  <si>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</si>
  <si>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</si>
  <si>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</si>
  <si>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</si>
  <si>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</si>
  <si>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</si>
  <si>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</si>
  <si>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</si>
  <si>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</si>
  <si>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</si>
  <si>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</si>
  <si>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</si>
  <si>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</si>
  <si>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</si>
  <si>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</si>
  <si>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</si>
  <si>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</si>
  <si>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</si>
  <si>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</si>
  <si>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</si>
  <si>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</si>
  <si>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</si>
  <si>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</si>
  <si>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</si>
  <si>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</si>
  <si>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</si>
  <si>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</si>
  <si>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</si>
  <si>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</si>
  <si>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</si>
  <si>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</si>
  <si>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</si>
  <si>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</si>
  <si>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</si>
  <si>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</si>
  <si>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</si>
  <si>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</si>
  <si>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</si>
  <si>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</si>
  <si>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</si>
  <si>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</si>
  <si>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</si>
  <si>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</si>
  <si>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</si>
  <si>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</si>
  <si>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</si>
  <si>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</si>
  <si>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</si>
  <si>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</si>
  <si>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</si>
  <si>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</si>
  <si>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</si>
  <si>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</si>
  <si>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</si>
  <si>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</si>
  <si>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</si>
  <si>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</si>
  <si>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</si>
  <si>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</si>
  <si>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</si>
  <si>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</si>
  <si>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</si>
  <si>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</si>
  <si>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</si>
  <si>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</si>
  <si>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</si>
  <si>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</si>
  <si>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</si>
  <si>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</si>
  <si>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</si>
  <si>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</si>
  <si>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</si>
  <si>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</si>
  <si>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</si>
  <si>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</si>
  <si>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</si>
  <si>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</si>
  <si>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</si>
  <si>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</si>
  <si>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</si>
  <si>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</si>
  <si>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</si>
  <si>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</si>
  <si>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</si>
  <si>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</si>
  <si>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</si>
  <si>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</si>
  <si>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</si>
  <si>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</si>
  <si>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</si>
  <si>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</si>
  <si>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</si>
  <si>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</si>
  <si>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</si>
  <si>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</si>
  <si>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</si>
  <si>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</si>
  <si>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</si>
  <si>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</si>
  <si>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</si>
  <si>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</si>
  <si>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</si>
  <si>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</si>
  <si>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</si>
  <si>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</si>
  <si>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</si>
  <si>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</si>
  <si>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</si>
  <si>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</si>
  <si>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</si>
  <si>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</si>
  <si>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</si>
  <si>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</si>
  <si>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</si>
  <si>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</si>
  <si>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</si>
  <si>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</si>
  <si>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</si>
  <si>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</si>
  <si>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</si>
  <si>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</si>
  <si>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</si>
  <si>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</si>
  <si>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</si>
  <si>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</si>
  <si>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</si>
  <si>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</si>
  <si>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</si>
  <si>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</si>
  <si>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</si>
  <si>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</si>
  <si>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</si>
  <si>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</si>
  <si>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</si>
  <si>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</si>
  <si>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</si>
  <si>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</si>
  <si>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</si>
  <si>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</si>
  <si>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</si>
  <si>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</si>
  <si>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</si>
  <si>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</si>
  <si>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</si>
  <si>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</si>
  <si>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</si>
  <si>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</si>
  <si>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</si>
  <si>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</si>
  <si>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</si>
  <si>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</si>
  <si>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</si>
  <si>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</si>
  <si>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</si>
  <si>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</si>
  <si>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</si>
  <si>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</si>
  <si>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</si>
  <si>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</si>
  <si>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</si>
  <si>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</si>
  <si>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</si>
  <si>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</si>
  <si>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</si>
  <si>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</si>
  <si>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</si>
  <si>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</si>
  <si>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</si>
  <si>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</si>
  <si>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</si>
  <si>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</si>
  <si>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</si>
  <si>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</si>
  <si>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</si>
  <si>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</si>
  <si>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</si>
  <si>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</si>
  <si>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</si>
  <si>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</si>
  <si>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</si>
  <si>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</si>
  <si>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</si>
  <si>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</si>
  <si>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</si>
  <si>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</si>
  <si>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</si>
  <si>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</si>
  <si>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</si>
  <si>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</si>
  <si>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</si>
  <si>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</si>
  <si>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</si>
  <si>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</si>
  <si>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</si>
  <si>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</si>
  <si>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</si>
  <si>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</si>
  <si>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</si>
  <si>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</si>
  <si>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</si>
  <si>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</si>
  <si>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</si>
  <si>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</si>
  <si>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</si>
  <si>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</si>
  <si>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</si>
  <si>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</si>
  <si>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</si>
  <si>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</si>
  <si>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</si>
  <si>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</si>
  <si>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</si>
  <si>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</si>
  <si>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</si>
  <si>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</si>
  <si>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</si>
  <si>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</si>
  <si>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</si>
  <si>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</si>
  <si>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</si>
  <si>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</si>
  <si>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</si>
  <si>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</si>
  <si>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</si>
  <si>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</si>
  <si>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</si>
  <si>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</si>
  <si>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</si>
  <si>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</si>
  <si>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</si>
  <si>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</si>
  <si>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</si>
  <si>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</si>
  <si>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</si>
  <si>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</si>
  <si>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</si>
  <si>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</si>
  <si>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</si>
  <si>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</si>
  <si>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</si>
  <si>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</si>
  <si>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</si>
  <si>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</si>
  <si>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</si>
  <si>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</si>
  <si>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</si>
  <si>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</si>
  <si>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</si>
  <si>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</si>
  <si>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</si>
  <si>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</si>
  <si>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</si>
  <si>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</si>
  <si>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</si>
  <si>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</si>
  <si>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</si>
  <si>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</si>
  <si>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</si>
  <si>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</si>
  <si>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</si>
  <si>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</si>
  <si>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</si>
  <si>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</si>
  <si>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</si>
  <si>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</si>
  <si>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</si>
  <si>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</si>
  <si>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</si>
  <si>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</si>
  <si>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</si>
  <si>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</si>
  <si>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</si>
  <si>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</si>
  <si>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</si>
  <si>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</si>
  <si>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</si>
  <si>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</si>
  <si>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</si>
  <si>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</si>
  <si>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</si>
  <si>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</si>
  <si>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</si>
  <si>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</si>
  <si>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</si>
  <si>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</si>
  <si>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</si>
  <si>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</si>
  <si>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</si>
  <si>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</si>
  <si>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</si>
  <si>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</si>
  <si>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</si>
  <si>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</si>
  <si>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</si>
  <si>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</si>
  <si>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</si>
  <si>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</si>
  <si>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</si>
  <si>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</si>
  <si>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</si>
  <si>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</si>
  <si>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</si>
  <si>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</si>
  <si>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</si>
  <si>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</si>
  <si>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</si>
  <si>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</si>
  <si>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</si>
  <si>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</si>
  <si>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</si>
  <si>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</si>
  <si>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</si>
  <si>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</si>
  <si>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</si>
  <si>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</si>
  <si>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</si>
  <si>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</si>
  <si>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</si>
  <si>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</si>
  <si>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</si>
  <si>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</si>
  <si>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</si>
  <si>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</si>
  <si>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</si>
  <si>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</si>
  <si>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</si>
  <si>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</si>
  <si>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</si>
  <si>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</si>
  <si>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</si>
  <si>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</si>
  <si>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</si>
  <si>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</si>
  <si>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</si>
  <si>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</si>
  <si>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</si>
  <si>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</si>
  <si>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</si>
  <si>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</si>
  <si>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</si>
  <si>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</si>
  <si>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</si>
  <si>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</si>
  <si>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</si>
  <si>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</si>
  <si>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</si>
  <si>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</si>
  <si>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</si>
  <si>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</si>
  <si>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</si>
  <si>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</si>
  <si>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</si>
  <si>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</si>
  <si>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</si>
  <si>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</si>
  <si>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</si>
  <si>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</si>
  <si>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</si>
  <si>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</si>
  <si>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</si>
  <si>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</si>
  <si>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</si>
  <si>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</si>
  <si>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</si>
  <si>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</si>
  <si>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</si>
  <si>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</si>
  <si>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</si>
  <si>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</si>
  <si>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</si>
  <si>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</si>
  <si>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</si>
  <si>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</si>
  <si>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</si>
  <si>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</si>
  <si>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</si>
  <si>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</si>
  <si>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</si>
  <si>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</si>
  <si>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</si>
  <si>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</si>
  <si>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</si>
  <si>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</si>
  <si>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</si>
  <si>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</si>
  <si>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</si>
  <si>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</si>
  <si>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</si>
  <si>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</si>
  <si>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</si>
  <si>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</si>
  <si>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</si>
  <si>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</si>
  <si>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</si>
  <si>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</si>
  <si>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</si>
  <si>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</si>
  <si>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</si>
  <si>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</si>
  <si>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</si>
  <si>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</si>
  <si>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</si>
  <si>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</si>
  <si>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</si>
  <si>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</si>
  <si>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</si>
  <si>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</si>
  <si>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</si>
  <si>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</si>
  <si>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</si>
  <si>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</si>
  <si>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</si>
  <si>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</si>
  <si>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</si>
  <si>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</si>
  <si>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</si>
  <si>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</si>
  <si>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</si>
  <si>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</si>
  <si>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</si>
  <si>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</si>
  <si>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</si>
  <si>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</si>
  <si>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</si>
  <si>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</si>
  <si>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</si>
  <si>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</si>
  <si>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</si>
  <si>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</si>
  <si>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</si>
  <si>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</si>
  <si>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</si>
  <si>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</si>
  <si>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</si>
  <si>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</si>
  <si>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</si>
  <si>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</si>
  <si>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</si>
  <si>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</si>
  <si>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</si>
  <si>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</si>
  <si>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</si>
  <si>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</si>
  <si>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</si>
  <si>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</si>
  <si>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</si>
  <si>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</si>
  <si>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</si>
  <si>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</si>
  <si>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</si>
  <si>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</si>
  <si>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</si>
  <si>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</si>
  <si>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</si>
  <si>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</si>
  <si>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</si>
  <si>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</si>
  <si>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</si>
  <si>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</si>
  <si>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</si>
  <si>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</si>
  <si>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</si>
  <si>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</si>
  <si>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</si>
  <si>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</si>
  <si>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</si>
  <si>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</si>
  <si>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</si>
  <si>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</si>
  <si>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</si>
  <si>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</si>
  <si>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</si>
  <si>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</si>
  <si>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</si>
  <si>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</si>
  <si>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</si>
  <si>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</si>
  <si>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</si>
  <si>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</si>
  <si>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</si>
  <si>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</si>
  <si>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</si>
  <si>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</si>
  <si>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</si>
  <si>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</si>
  <si>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</si>
  <si>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</si>
  <si>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</si>
  <si>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</si>
  <si>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</si>
  <si>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</si>
  <si>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</si>
  <si>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</si>
  <si>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</si>
  <si>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</si>
  <si>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</si>
  <si>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</si>
  <si>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</si>
  <si>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</si>
  <si>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</si>
  <si>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</si>
  <si>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</si>
  <si>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</si>
  <si>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</si>
  <si>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</si>
  <si>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</si>
  <si>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</si>
  <si>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</si>
  <si>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</si>
  <si>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</si>
  <si>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</si>
  <si>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</si>
  <si>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</si>
  <si>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</si>
  <si>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</si>
  <si>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</si>
  <si>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</si>
  <si>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</si>
  <si>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</si>
  <si>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</si>
  <si>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</si>
  <si>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</si>
  <si>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</si>
  <si>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</si>
  <si>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</si>
  <si>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</si>
  <si>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</si>
  <si>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</si>
  <si>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</si>
  <si>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</si>
  <si>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</si>
  <si>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</si>
  <si>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</si>
  <si>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</si>
  <si>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</si>
  <si>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</si>
  <si>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</si>
  <si>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</si>
  <si>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</si>
  <si>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</si>
  <si>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</si>
  <si>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</si>
  <si>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</si>
  <si>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</si>
  <si>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</si>
  <si>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</si>
  <si>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</si>
  <si>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</si>
  <si>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</si>
  <si>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</si>
  <si>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</si>
  <si>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</si>
  <si>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</si>
  <si>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</si>
  <si>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</si>
  <si>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</si>
  <si>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</si>
  <si>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</si>
  <si>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</si>
  <si>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</si>
  <si>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</si>
  <si>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</si>
  <si>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</si>
  <si>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</si>
  <si>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</si>
  <si>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</si>
  <si>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</si>
  <si>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</si>
  <si>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</si>
  <si>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</si>
  <si>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</si>
  <si>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</si>
  <si>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</si>
  <si>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</si>
  <si>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</si>
  <si>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</si>
  <si>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</si>
  <si>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</si>
  <si>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</si>
  <si>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</si>
  <si>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</si>
  <si>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</si>
  <si>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</si>
  <si>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</si>
  <si>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</si>
  <si>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</si>
  <si>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</si>
  <si>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</si>
  <si>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</si>
  <si>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</si>
  <si>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</si>
  <si>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</si>
  <si>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</si>
  <si>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</si>
  <si>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</si>
  <si>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</si>
  <si>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</si>
  <si>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</si>
  <si>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</si>
  <si>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</si>
  <si>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</si>
  <si>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</si>
  <si>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</si>
  <si>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</si>
  <si>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</si>
  <si>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</si>
  <si>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</si>
  <si>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</si>
  <si>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</si>
  <si>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</si>
  <si>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</si>
  <si>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</si>
  <si>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</si>
  <si>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</si>
  <si>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</si>
  <si>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</si>
  <si>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</si>
  <si>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</si>
  <si>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</si>
  <si>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</si>
  <si>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</si>
  <si>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</si>
  <si>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</si>
  <si>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</si>
  <si>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</si>
  <si>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</si>
  <si>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</si>
  <si>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</si>
  <si>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</si>
  <si>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</si>
  <si>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</si>
  <si>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</si>
  <si>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</si>
  <si>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</si>
  <si>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</si>
  <si>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</si>
  <si>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</si>
  <si>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</si>
  <si>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</si>
  <si>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</si>
  <si>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</si>
  <si>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</si>
  <si>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</si>
  <si>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</si>
  <si>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</si>
  <si>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</si>
  <si>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</si>
  <si>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</si>
  <si>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</si>
  <si>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</si>
  <si>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</si>
  <si>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</si>
  <si>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</si>
  <si>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</si>
  <si>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</si>
  <si>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</si>
  <si>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</si>
  <si>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</si>
  <si>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</si>
  <si>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</si>
  <si>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</si>
  <si>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</si>
  <si>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</si>
  <si>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</si>
  <si>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</si>
  <si>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</si>
  <si>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</si>
  <si>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</si>
  <si>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</si>
  <si>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</si>
  <si>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</si>
  <si>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</si>
  <si>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</si>
  <si>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</si>
  <si>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</si>
  <si>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</si>
  <si>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</si>
  <si>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</si>
  <si>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</si>
  <si>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</si>
  <si>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</si>
  <si>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</si>
  <si>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</si>
  <si>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</si>
  <si>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</si>
  <si>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</si>
  <si>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</si>
  <si>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</si>
  <si>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</si>
  <si>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</si>
  <si>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</si>
  <si>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</si>
  <si>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</si>
  <si>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</si>
  <si>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</si>
  <si>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</si>
  <si>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</si>
  <si>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</si>
  <si>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</si>
  <si>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</si>
  <si>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</si>
  <si>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</si>
  <si>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</si>
  <si>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</si>
  <si>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</si>
  <si>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</si>
  <si>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</si>
  <si>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</si>
  <si>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</si>
  <si>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</si>
  <si>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</si>
  <si>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</si>
  <si>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</si>
  <si>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</si>
  <si>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</si>
  <si>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</si>
  <si>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</si>
  <si>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</si>
  <si>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</si>
  <si>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</si>
  <si>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</si>
  <si>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</si>
  <si>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</si>
  <si>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</si>
  <si>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</si>
  <si>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</si>
  <si>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</si>
  <si>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</si>
  <si>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</si>
  <si>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</si>
  <si>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</si>
  <si>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</si>
  <si>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</si>
  <si>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</si>
  <si>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</si>
  <si>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</si>
  <si>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</si>
  <si>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</si>
  <si>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</si>
  <si>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</si>
  <si>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</si>
  <si>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</si>
  <si>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</si>
  <si>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</si>
  <si>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</si>
  <si>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</si>
  <si>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</si>
  <si>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</si>
  <si>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</si>
  <si>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</si>
  <si>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</si>
  <si>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</si>
  <si>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</si>
  <si>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</si>
  <si>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</si>
  <si>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</si>
  <si>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</si>
  <si>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</si>
  <si>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</si>
  <si>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</si>
  <si>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</si>
  <si>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</si>
  <si>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</si>
  <si>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</si>
  <si>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</si>
  <si>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</si>
  <si>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</si>
  <si>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</si>
  <si>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</si>
  <si>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</si>
  <si>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</si>
  <si>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</si>
  <si>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</si>
  <si>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</si>
  <si>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</si>
  <si>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</si>
  <si>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</si>
  <si>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</si>
  <si>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</si>
  <si>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</si>
  <si>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</si>
  <si>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</si>
  <si>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</si>
  <si>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</si>
  <si>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</si>
  <si>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</si>
  <si>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</si>
  <si>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</si>
  <si>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</si>
  <si>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</si>
  <si>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</si>
  <si>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</si>
  <si>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</si>
  <si>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</si>
  <si>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</si>
  <si>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</si>
  <si>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</si>
  <si>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</si>
  <si>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</si>
  <si>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</si>
  <si>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</si>
  <si>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</si>
  <si>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</si>
  <si>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</si>
  <si>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</si>
  <si>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</si>
  <si>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</si>
  <si>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</si>
  <si>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</si>
  <si>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</si>
  <si>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</si>
  <si>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</si>
  <si>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</si>
  <si>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</si>
  <si>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</si>
  <si>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</si>
  <si>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</si>
  <si>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</si>
  <si>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</si>
  <si>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</si>
  <si>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</si>
  <si>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</si>
  <si>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</si>
  <si>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</si>
  <si>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</si>
  <si>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</si>
  <si>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</si>
  <si>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</si>
  <si>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</si>
  <si>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</si>
  <si>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</si>
  <si>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</si>
  <si>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</si>
  <si>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</si>
  <si>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</si>
  <si>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</si>
  <si>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</si>
  <si>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</si>
  <si>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</si>
  <si>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</si>
  <si>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</si>
  <si>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</si>
  <si>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</si>
  <si>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</si>
  <si>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</si>
  <si>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</si>
  <si>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</si>
  <si>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</si>
  <si>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</si>
  <si>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</si>
  <si>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</si>
  <si>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</si>
  <si>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</si>
  <si>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</si>
  <si>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</si>
  <si>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</si>
  <si>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</si>
  <si>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</si>
  <si>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</si>
  <si>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</si>
  <si>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</si>
  <si>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</si>
  <si>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</si>
  <si>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</si>
  <si>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</si>
  <si>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</si>
  <si>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</si>
  <si>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</si>
  <si>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</si>
  <si>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</si>
  <si>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</si>
  <si>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</si>
  <si>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</si>
  <si>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</si>
  <si>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</si>
  <si>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</si>
  <si>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</si>
  <si>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</si>
  <si>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</si>
  <si>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</si>
  <si>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</si>
  <si>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</si>
  <si>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</si>
  <si>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</si>
  <si>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</si>
  <si>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</si>
  <si>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</si>
  <si>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</si>
  <si>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</si>
  <si>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</si>
  <si>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</si>
  <si>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</si>
  <si>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</si>
  <si>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</si>
  <si>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</si>
  <si>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</si>
  <si>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</si>
  <si>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</si>
  <si>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</si>
  <si>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</si>
  <si>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</si>
  <si>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</si>
  <si>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</si>
  <si>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</si>
  <si>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</si>
  <si>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</si>
  <si>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</si>
  <si>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</si>
  <si>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</si>
  <si>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</si>
  <si>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</si>
  <si>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</si>
  <si>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</si>
  <si>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</si>
  <si>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</si>
  <si>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</si>
  <si>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</si>
  <si>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</si>
  <si>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</si>
  <si>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</si>
  <si>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</si>
  <si>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</si>
  <si>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</si>
  <si>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</si>
  <si>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</si>
  <si>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</si>
  <si>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</si>
  <si>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</si>
  <si>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</si>
  <si>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</si>
  <si>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</si>
  <si>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</si>
  <si>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</si>
  <si>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</si>
  <si>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</si>
  <si>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</si>
  <si>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</si>
  <si>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</si>
  <si>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</si>
  <si>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</si>
  <si>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</si>
  <si>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</si>
  <si>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</si>
  <si>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</si>
  <si>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</si>
  <si>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</si>
  <si>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</si>
  <si>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</si>
  <si>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</si>
  <si>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</si>
  <si>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</si>
  <si>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</si>
  <si>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</si>
  <si>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</si>
  <si>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</si>
  <si>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</si>
  <si>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</si>
  <si>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</si>
  <si>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</si>
  <si>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</si>
  <si>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</si>
  <si>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</si>
  <si>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</si>
  <si>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</si>
  <si>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</si>
  <si>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</si>
  <si>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</si>
  <si>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</si>
  <si>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</si>
  <si>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</si>
  <si>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</si>
  <si>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</si>
  <si>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</si>
  <si>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</si>
  <si>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</si>
  <si>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</si>
  <si>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</si>
  <si>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</si>
  <si>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</si>
  <si>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</si>
  <si>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</si>
  <si>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</si>
  <si>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</si>
  <si>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</si>
  <si>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</si>
  <si>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</si>
  <si>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</si>
  <si>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</si>
  <si>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</si>
  <si>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</si>
  <si>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</si>
  <si>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</si>
  <si>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</si>
  <si>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</si>
  <si>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</si>
  <si>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</si>
  <si>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</si>
  <si>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</si>
  <si>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</si>
  <si>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</si>
  <si>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</si>
  <si>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</si>
  <si>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</si>
  <si>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</si>
  <si>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</si>
  <si>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</si>
  <si>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</si>
  <si>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</si>
  <si>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</si>
  <si>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</si>
  <si>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</si>
  <si>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</si>
  <si>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</si>
  <si>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</si>
  <si>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</si>
  <si>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</si>
  <si>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</si>
  <si>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</si>
  <si>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</si>
  <si>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</si>
  <si>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</si>
  <si>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</si>
  <si>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</si>
  <si>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</si>
  <si>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</si>
  <si>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</si>
  <si>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</si>
  <si>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</si>
  <si>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</si>
  <si>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</si>
  <si>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</si>
  <si>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</si>
  <si>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</si>
  <si>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</si>
  <si>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</si>
  <si>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</si>
  <si>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</si>
  <si>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</si>
  <si>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</si>
  <si>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</si>
  <si>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</si>
  <si>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</si>
  <si>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</si>
  <si>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</si>
  <si>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</si>
  <si>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</si>
  <si>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</si>
  <si>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</si>
  <si>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</si>
  <si>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</si>
  <si>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</si>
  <si>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</si>
  <si>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</si>
  <si>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</si>
  <si>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</si>
  <si>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</si>
  <si>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</si>
  <si>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</si>
  <si>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</si>
  <si>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</si>
  <si>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</si>
  <si>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</si>
  <si>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</si>
  <si>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</si>
  <si>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</si>
  <si>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</si>
  <si>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</si>
  <si>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</si>
  <si>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</si>
  <si>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</si>
  <si>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</si>
  <si>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</si>
  <si>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</si>
  <si>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</si>
  <si>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</si>
  <si>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</si>
  <si>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</si>
  <si>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</si>
  <si>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</si>
  <si>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</si>
  <si>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</si>
  <si>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</si>
  <si>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</si>
  <si>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</si>
  <si>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</si>
  <si>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</si>
  <si>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</si>
  <si>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</si>
  <si>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</si>
  <si>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</si>
  <si>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</si>
  <si>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</si>
  <si>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</si>
  <si>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</si>
  <si>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</si>
  <si>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</si>
  <si>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</si>
  <si>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</si>
  <si>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</si>
  <si>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</si>
  <si>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</si>
  <si>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</si>
  <si>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</si>
  <si>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</si>
  <si>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</si>
  <si>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</si>
  <si>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</si>
  <si>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</si>
  <si>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</si>
  <si>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</si>
  <si>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</si>
  <si>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</si>
  <si>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</si>
  <si>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</si>
  <si>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</si>
  <si>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</si>
  <si>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</si>
  <si>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</si>
  <si>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</si>
  <si>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</si>
  <si>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</si>
  <si>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</si>
  <si>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</si>
  <si>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</si>
  <si>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</si>
  <si>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</si>
  <si>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</si>
  <si>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</si>
  <si>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</si>
  <si>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</si>
  <si>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</si>
  <si>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</si>
  <si>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</si>
  <si>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</si>
  <si>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</si>
  <si>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</si>
  <si>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</si>
  <si>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</si>
  <si>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</si>
  <si>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</si>
  <si>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</si>
  <si>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</si>
  <si>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</si>
  <si>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</si>
  <si>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</si>
  <si>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</si>
  <si>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</si>
  <si>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</si>
  <si>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</si>
  <si>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</si>
  <si>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</si>
  <si>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</si>
  <si>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</si>
  <si>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</si>
  <si>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</si>
  <si>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</si>
  <si>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</si>
  <si>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</si>
  <si>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</si>
  <si>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</si>
  <si>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</si>
  <si>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</si>
  <si>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</si>
  <si>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</si>
  <si>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</si>
  <si>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</si>
  <si>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</si>
  <si>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</si>
  <si>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</si>
  <si>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</si>
  <si>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</si>
  <si>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</si>
  <si>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</si>
  <si>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</si>
  <si>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</si>
  <si>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</si>
  <si>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</si>
  <si>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</si>
  <si>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</si>
  <si>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</si>
  <si>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</si>
  <si>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</si>
  <si>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</si>
  <si>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</si>
  <si>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</si>
  <si>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</si>
  <si>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</si>
  <si>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</si>
  <si>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</si>
  <si>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</si>
  <si>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</si>
  <si>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</si>
  <si>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</si>
  <si>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</si>
  <si>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</si>
  <si>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</si>
  <si>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</si>
  <si>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</si>
  <si>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</si>
  <si>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</si>
  <si>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</si>
  <si>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</si>
  <si>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</si>
  <si>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</si>
  <si>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</si>
  <si>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</si>
  <si>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</si>
  <si>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</si>
  <si>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</si>
  <si>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</si>
  <si>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</si>
  <si>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</si>
  <si>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</si>
  <si>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</si>
  <si>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</si>
  <si>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</si>
  <si>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</si>
  <si>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</si>
  <si>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</si>
  <si>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</si>
  <si>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</si>
  <si>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</si>
  <si>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</si>
  <si>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</si>
  <si>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</si>
  <si>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</si>
  <si>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</si>
  <si>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</si>
  <si>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</si>
  <si>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</si>
  <si>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</si>
  <si>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</si>
  <si>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</si>
  <si>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</si>
  <si>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</si>
  <si>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</si>
  <si>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</si>
  <si>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</si>
  <si>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</si>
  <si>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</si>
  <si>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</si>
  <si>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</si>
  <si>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</si>
  <si>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</si>
  <si>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</si>
  <si>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</si>
  <si>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</si>
  <si>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</si>
  <si>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</si>
  <si>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</si>
  <si>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</si>
  <si>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</si>
  <si>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</si>
  <si>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</si>
  <si>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</si>
  <si>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</si>
  <si>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</si>
  <si>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</si>
  <si>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</si>
  <si>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</si>
  <si>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</si>
  <si>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</si>
  <si>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</si>
  <si>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</si>
  <si>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</si>
  <si>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</si>
  <si>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</si>
  <si>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</si>
  <si>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</si>
  <si>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</si>
  <si>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</si>
  <si>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</si>
  <si>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</si>
  <si>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</si>
  <si>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</si>
  <si>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</si>
  <si>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</si>
  <si>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</si>
  <si>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</si>
  <si>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</si>
  <si>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</si>
  <si>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</si>
  <si>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</si>
  <si>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</si>
  <si>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</si>
  <si>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</si>
  <si>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</si>
  <si>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</si>
  <si>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</si>
  <si>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</si>
  <si>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</si>
  <si>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</si>
  <si>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</si>
  <si>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</si>
  <si>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</si>
  <si>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</si>
  <si>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</si>
  <si>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</si>
  <si>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</si>
  <si>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</si>
  <si>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</si>
  <si>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</si>
  <si>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</si>
  <si>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</si>
  <si>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</si>
  <si>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</si>
  <si>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</si>
  <si>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</si>
  <si>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</si>
  <si>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</si>
  <si>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</si>
  <si>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</si>
  <si>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</si>
  <si>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</si>
  <si>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</si>
  <si>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</si>
  <si>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</si>
  <si>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</si>
  <si>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</si>
  <si>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</si>
  <si>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</si>
  <si>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</si>
  <si>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</si>
  <si>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</si>
  <si>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</si>
  <si>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</si>
  <si>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</si>
  <si>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</si>
  <si>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</si>
  <si>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</si>
  <si>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</si>
  <si>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</si>
  <si>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</si>
  <si>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</si>
  <si>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</si>
  <si>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</si>
  <si>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</si>
  <si>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</si>
  <si>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</si>
  <si>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</si>
  <si>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</si>
  <si>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</si>
  <si>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</si>
  <si>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</si>
  <si>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</si>
  <si>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</si>
  <si>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</si>
  <si>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</si>
  <si>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</si>
  <si>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</si>
  <si>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</si>
  <si>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</si>
  <si>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</si>
  <si>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</si>
  <si>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</si>
  <si>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</si>
  <si>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</si>
  <si>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</si>
  <si>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</si>
  <si>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</si>
  <si>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</si>
  <si>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</si>
  <si>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</si>
  <si>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</si>
  <si>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</si>
  <si>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</si>
  <si>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</si>
  <si>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</si>
  <si>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</si>
  <si>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</si>
  <si>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</si>
  <si>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</si>
  <si>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</si>
  <si>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</si>
  <si>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</si>
  <si>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</si>
  <si>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</si>
  <si>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</si>
  <si>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</si>
  <si>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</si>
  <si>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</si>
  <si>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</si>
  <si>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</si>
  <si>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</si>
  <si>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</si>
  <si>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</si>
  <si>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</si>
  <si>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</si>
  <si>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</si>
  <si>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</si>
  <si>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</si>
  <si>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</si>
  <si>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</si>
  <si>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</si>
  <si>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</si>
  <si>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</si>
  <si>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</si>
  <si>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</si>
  <si>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</si>
  <si>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</si>
  <si>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</si>
  <si>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</si>
  <si>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</si>
  <si>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</si>
  <si>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</si>
  <si>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</si>
  <si>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</si>
  <si>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</si>
  <si>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</si>
  <si>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</si>
  <si>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</si>
  <si>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</si>
  <si>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</si>
  <si>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</si>
  <si>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</si>
  <si>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</si>
  <si>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</si>
  <si>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</si>
  <si>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</si>
  <si>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</si>
  <si>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</si>
  <si>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</si>
  <si>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</si>
  <si>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</si>
  <si>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</si>
  <si>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</si>
  <si>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</si>
  <si>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</si>
  <si>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</si>
  <si>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</si>
  <si>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</si>
  <si>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</si>
  <si>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</si>
  <si>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</si>
  <si>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</si>
  <si>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</si>
  <si>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</si>
  <si>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</si>
  <si>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</si>
  <si>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</si>
  <si>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</si>
  <si>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</si>
  <si>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</si>
  <si>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</si>
  <si>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</si>
  <si>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</si>
  <si>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</si>
  <si>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</si>
  <si>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</si>
  <si>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</si>
  <si>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</si>
  <si>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</si>
  <si>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</si>
  <si>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</si>
  <si>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</si>
  <si>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</si>
  <si>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</si>
  <si>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</si>
  <si>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</si>
  <si>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</si>
  <si>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</si>
  <si>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</si>
  <si>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</si>
  <si>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</si>
  <si>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</si>
  <si>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</si>
  <si>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</si>
  <si>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</si>
  <si>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</si>
  <si>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</si>
  <si>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</si>
  <si>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</si>
  <si>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</si>
  <si>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</si>
  <si>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</si>
  <si>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</si>
  <si>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</si>
  <si>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</si>
  <si>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</si>
  <si>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</si>
  <si>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</si>
  <si>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</si>
  <si>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</si>
  <si>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</si>
  <si>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</si>
  <si>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</si>
  <si>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</si>
  <si>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</si>
  <si>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</si>
  <si>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</si>
  <si>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</si>
  <si>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</si>
  <si>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</si>
  <si>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</si>
  <si>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</si>
  <si>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</si>
  <si>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</si>
  <si>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</si>
  <si>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</si>
  <si>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</si>
  <si>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</si>
  <si>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</si>
  <si>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</si>
  <si>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</si>
  <si>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</si>
  <si>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</si>
  <si>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</si>
  <si>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</si>
  <si>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</si>
  <si>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</si>
  <si>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</si>
  <si>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</si>
  <si>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</si>
  <si>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</si>
  <si>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</si>
  <si>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</si>
  <si>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</si>
  <si>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</si>
  <si>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</si>
  <si>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</si>
  <si>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</si>
  <si>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</si>
  <si>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</si>
  <si>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</si>
  <si>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</si>
  <si>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</si>
  <si>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</si>
  <si>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</si>
  <si>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</si>
  <si>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</si>
  <si>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</si>
  <si>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</si>
  <si>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</si>
  <si>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</si>
  <si>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</si>
  <si>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</si>
  <si>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</si>
  <si>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</si>
  <si>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</si>
  <si>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</si>
  <si>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</si>
  <si>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</si>
  <si>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</si>
  <si>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</si>
  <si>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</si>
  <si>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</si>
  <si>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</si>
  <si>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</si>
  <si>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</si>
  <si>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</si>
  <si>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</si>
  <si>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</si>
  <si>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</si>
  <si>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</si>
  <si>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</si>
  <si>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</si>
  <si>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</si>
  <si>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</si>
  <si>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</si>
  <si>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</si>
  <si>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</si>
  <si>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</si>
  <si>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</si>
  <si>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</si>
  <si>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</si>
  <si>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</si>
  <si>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</si>
  <si>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</si>
  <si>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</si>
  <si>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</si>
  <si>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</si>
  <si>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</si>
  <si>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</si>
  <si>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</si>
  <si>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</si>
  <si>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</si>
  <si>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</si>
  <si>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</si>
  <si>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</si>
  <si>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</si>
  <si>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</si>
  <si>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</si>
  <si>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</si>
  <si>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</si>
  <si>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</si>
  <si>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</si>
  <si>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</si>
  <si>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</si>
  <si>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</si>
  <si>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</si>
  <si>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</si>
  <si>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</si>
  <si>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</si>
  <si>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</si>
  <si>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</si>
  <si>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</si>
  <si>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</si>
  <si>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</si>
  <si>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</si>
  <si>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</si>
  <si>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</si>
  <si>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</si>
  <si>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</si>
  <si>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</si>
  <si>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</si>
  <si>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</si>
  <si>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</si>
  <si>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</si>
  <si>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</si>
  <si>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</si>
  <si>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</si>
  <si>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</si>
  <si>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</si>
  <si>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</si>
  <si>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</si>
  <si>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</si>
  <si>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</si>
  <si>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</si>
  <si>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</si>
  <si>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</si>
  <si>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</si>
  <si>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</si>
  <si>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</si>
  <si>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</si>
  <si>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</si>
  <si>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</si>
  <si>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</si>
  <si>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</si>
  <si>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</si>
  <si>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</si>
  <si>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</si>
  <si>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</si>
  <si>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</si>
  <si>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</si>
  <si>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</si>
  <si>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</si>
  <si>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</si>
  <si>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</si>
  <si>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</si>
  <si>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</si>
  <si>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</si>
  <si>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</si>
  <si>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</si>
  <si>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</si>
  <si>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</si>
  <si>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</si>
  <si>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</si>
  <si>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</si>
  <si>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</si>
  <si>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</si>
  <si>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</si>
  <si>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</si>
  <si>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</si>
  <si>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</si>
  <si>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</si>
  <si>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</si>
  <si>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</si>
  <si>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</si>
  <si>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</si>
  <si>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</si>
  <si>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</si>
  <si>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</si>
  <si>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</si>
  <si>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</si>
  <si>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</si>
  <si>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</si>
  <si>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</si>
  <si>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</si>
  <si>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</si>
  <si>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</si>
  <si>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</si>
  <si>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</si>
  <si>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</si>
  <si>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</si>
  <si>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</si>
  <si>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</si>
  <si>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</si>
  <si>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</si>
  <si>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</si>
  <si>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</si>
  <si>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</si>
  <si>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</si>
  <si>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</si>
  <si>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</si>
  <si>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</si>
  <si>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</si>
  <si>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</si>
  <si>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</si>
  <si>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</si>
  <si>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</si>
  <si>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</si>
  <si>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</si>
  <si>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</si>
  <si>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</si>
  <si>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</si>
  <si>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</si>
  <si>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</si>
  <si>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</si>
  <si>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</si>
  <si>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</si>
  <si>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</si>
  <si>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</si>
  <si>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</si>
  <si>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</si>
  <si>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</si>
  <si>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</si>
  <si>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</si>
  <si>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</si>
  <si>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</si>
  <si>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</si>
  <si>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</si>
  <si>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</si>
  <si>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</si>
  <si>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</si>
  <si>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</si>
  <si>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</si>
  <si>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</si>
  <si>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</si>
  <si>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</si>
  <si>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</si>
  <si>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</si>
  <si>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</si>
  <si>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</si>
  <si>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</si>
  <si>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</si>
  <si>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</si>
  <si>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</si>
  <si>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</si>
  <si>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</si>
  <si>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</si>
  <si>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</si>
  <si>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</si>
  <si>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</si>
  <si>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</si>
  <si>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</si>
  <si>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</si>
  <si>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</si>
  <si>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</si>
  <si>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</si>
  <si>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</si>
  <si>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</si>
  <si>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</si>
  <si>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</si>
  <si>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</si>
  <si>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</si>
  <si>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</si>
  <si>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</si>
  <si>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</si>
  <si>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</si>
  <si>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</si>
  <si>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</si>
  <si>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</si>
  <si>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</si>
  <si>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</si>
  <si>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</si>
  <si>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</si>
  <si>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</si>
  <si>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</si>
  <si>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</si>
  <si>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</si>
  <si>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</si>
  <si>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</si>
  <si>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</si>
  <si>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</si>
  <si>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</si>
  <si>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</si>
  <si>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</si>
  <si>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</si>
  <si>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</si>
  <si>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</si>
  <si>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</si>
  <si>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</si>
  <si>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</si>
  <si>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</si>
  <si>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</si>
  <si>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</si>
  <si>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</si>
  <si>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</si>
  <si>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</si>
  <si>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</si>
  <si>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</si>
  <si>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</si>
  <si>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</si>
  <si>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</si>
  <si>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</si>
  <si>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</si>
  <si>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</si>
  <si>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</si>
  <si>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</si>
  <si>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</si>
  <si>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</si>
  <si>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</si>
  <si>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</si>
  <si>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</si>
  <si>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</si>
  <si>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</si>
  <si>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</si>
  <si>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</si>
  <si>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</si>
  <si>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</si>
  <si>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</si>
  <si>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</si>
  <si>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</si>
  <si>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</si>
  <si>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</si>
  <si>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</si>
  <si>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</si>
  <si>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</si>
  <si>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</si>
  <si>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</si>
  <si>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</si>
  <si>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</si>
  <si>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</si>
  <si>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</si>
  <si>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</si>
  <si>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</si>
  <si>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</si>
  <si>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</si>
  <si>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</si>
  <si>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</si>
  <si>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</si>
  <si>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</si>
  <si>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</si>
  <si>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</si>
  <si>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</si>
  <si>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</si>
  <si>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</si>
  <si>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</si>
  <si>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</si>
  <si>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</si>
  <si>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</si>
  <si>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</si>
  <si>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</si>
  <si>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</si>
  <si>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</si>
  <si>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</si>
  <si>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</si>
  <si>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</si>
  <si>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</si>
  <si>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</si>
  <si>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</si>
  <si>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</si>
  <si>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</si>
  <si>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</si>
  <si>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</si>
  <si>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</si>
  <si>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</si>
  <si>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</si>
  <si>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</si>
  <si>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</si>
  <si>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</si>
  <si>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</si>
  <si>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</si>
  <si>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</si>
  <si>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</si>
  <si>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</si>
  <si>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</si>
  <si>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</si>
  <si>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</si>
  <si>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</si>
  <si>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</si>
  <si>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</si>
  <si>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</si>
  <si>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</si>
  <si>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</si>
  <si>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</si>
  <si>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</si>
  <si>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</si>
  <si>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</si>
  <si>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</si>
  <si>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</si>
  <si>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</si>
  <si>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</si>
  <si>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</si>
  <si>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</si>
  <si>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</si>
  <si>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</si>
  <si>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</si>
  <si>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</si>
  <si>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</si>
  <si>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</si>
  <si>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</si>
  <si>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</si>
  <si>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</si>
  <si>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</si>
  <si>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</si>
  <si>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</si>
  <si>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</si>
  <si>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</si>
  <si>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</si>
  <si>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</si>
  <si>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</si>
  <si>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</si>
  <si>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</si>
  <si>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</si>
  <si>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</si>
  <si>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</si>
  <si>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</si>
  <si>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</si>
  <si>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</si>
  <si>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</si>
  <si>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</si>
  <si>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</si>
  <si>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</si>
  <si>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</si>
  <si>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</si>
  <si>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</si>
  <si>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</si>
  <si>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</si>
  <si>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</si>
  <si>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</si>
  <si>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</si>
  <si>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</si>
  <si>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</si>
  <si>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</si>
  <si>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</si>
  <si>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</si>
  <si>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</si>
  <si>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</si>
  <si>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</si>
  <si>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</si>
  <si>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</si>
  <si>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</si>
  <si>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</si>
  <si>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</si>
  <si>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</si>
  <si>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</si>
  <si>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</si>
  <si>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</si>
  <si>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</si>
  <si>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</si>
  <si>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</si>
  <si>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</si>
  <si>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</si>
  <si>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</si>
  <si>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</si>
  <si>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</si>
  <si>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</si>
  <si>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</si>
  <si>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</si>
  <si>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</si>
  <si>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</si>
  <si>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</si>
  <si>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</si>
  <si>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</si>
  <si>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</si>
  <si>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</si>
  <si>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</si>
  <si>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</si>
  <si>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</si>
  <si>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</si>
  <si>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</si>
  <si>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</si>
  <si>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</si>
  <si>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</si>
  <si>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</si>
  <si>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</si>
  <si>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</si>
  <si>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</si>
  <si>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</si>
  <si>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</si>
  <si>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</si>
  <si>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</si>
  <si>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</si>
  <si>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</si>
  <si>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</si>
  <si>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</si>
  <si>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</si>
  <si>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</si>
  <si>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</si>
  <si>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</si>
  <si>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</si>
  <si>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</si>
  <si>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</si>
  <si>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</si>
  <si>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</si>
  <si>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</si>
  <si>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</si>
  <si>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</si>
  <si>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</si>
  <si>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</si>
  <si>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</si>
  <si>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</si>
  <si>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</si>
  <si>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</si>
  <si>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</si>
  <si>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</si>
  <si>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</si>
  <si>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</si>
  <si>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</si>
  <si>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</si>
  <si>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</si>
  <si>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</si>
  <si>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</si>
  <si>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</si>
  <si>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</si>
  <si>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</si>
  <si>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</si>
  <si>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</si>
  <si>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</si>
  <si>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</si>
  <si>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</si>
  <si>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</si>
  <si>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</si>
  <si>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</si>
  <si>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</si>
  <si>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</si>
  <si>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</si>
  <si>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</si>
  <si>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</si>
  <si>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</si>
  <si>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</si>
  <si>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</si>
  <si>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</si>
  <si>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</si>
  <si>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</si>
  <si>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</si>
  <si>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</si>
  <si>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</si>
  <si>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</si>
  <si>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</si>
  <si>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</si>
  <si>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</si>
  <si>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</si>
  <si>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</si>
  <si>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</si>
  <si>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</si>
  <si>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</si>
  <si>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</si>
  <si>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</si>
  <si>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</si>
  <si>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</si>
  <si>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</si>
  <si>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</si>
  <si>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</si>
  <si>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</si>
  <si>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</si>
  <si>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</si>
  <si>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</si>
  <si>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</si>
  <si>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</si>
  <si>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</si>
  <si>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</si>
  <si>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</si>
  <si>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</si>
  <si>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</si>
  <si>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</si>
  <si>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</si>
  <si>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</si>
  <si>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</si>
  <si>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</si>
  <si>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</si>
  <si>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</si>
  <si>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</si>
  <si>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</si>
  <si>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</si>
  <si>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</si>
  <si>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</si>
  <si>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</si>
  <si>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</si>
  <si>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</si>
  <si>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</si>
  <si>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</si>
  <si>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</si>
  <si>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</si>
  <si>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</si>
  <si>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</si>
  <si>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</si>
  <si>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</si>
  <si>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</si>
  <si>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</si>
  <si>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</si>
  <si>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</si>
  <si>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</si>
  <si>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</si>
  <si>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</si>
  <si>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</si>
  <si>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</si>
  <si>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</si>
  <si>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</si>
  <si>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</si>
  <si>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</si>
  <si>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</si>
  <si>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</si>
  <si>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</si>
  <si>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</si>
  <si>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</si>
  <si>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</si>
  <si>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</si>
  <si>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</si>
  <si>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</si>
  <si>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</si>
  <si>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</si>
  <si>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</si>
  <si>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</si>
  <si>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</si>
  <si>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</si>
  <si>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</si>
  <si>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</si>
  <si>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</si>
  <si>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</si>
  <si>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</si>
  <si>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</si>
  <si>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</si>
  <si>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</si>
  <si>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</si>
  <si>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</si>
  <si>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</si>
  <si>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</si>
  <si>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</si>
  <si>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</si>
  <si>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</si>
  <si>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</si>
  <si>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</si>
  <si>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</si>
  <si>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</si>
  <si>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</si>
  <si>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</si>
  <si>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</si>
  <si>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</si>
  <si>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</si>
  <si>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</si>
  <si>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</si>
  <si>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</si>
  <si>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</si>
  <si>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</si>
  <si>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</si>
  <si>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</si>
  <si>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</si>
  <si>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</si>
  <si>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</si>
  <si>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</si>
  <si>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</si>
  <si>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</si>
  <si>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</si>
  <si>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</si>
  <si>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</si>
  <si>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</si>
  <si>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</si>
  <si>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</si>
  <si>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</si>
  <si>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</si>
  <si>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</si>
  <si>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</si>
  <si>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</si>
  <si>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</si>
  <si>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</si>
  <si>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</si>
  <si>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</si>
  <si>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</si>
  <si>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</si>
  <si>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</si>
  <si>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</si>
  <si>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</si>
  <si>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</si>
  <si>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</si>
  <si>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</si>
  <si>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</si>
  <si>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</si>
  <si>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</si>
  <si>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</si>
  <si>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</si>
  <si>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</si>
  <si>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</si>
  <si>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</si>
  <si>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</si>
  <si>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</si>
  <si>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</si>
  <si>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</si>
  <si>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</si>
  <si>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</si>
  <si>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</si>
  <si>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</si>
  <si>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</si>
  <si>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</si>
  <si>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</si>
  <si>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</si>
  <si>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</si>
  <si>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</si>
  <si>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</si>
  <si>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</si>
  <si>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</si>
  <si>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</si>
  <si>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</si>
  <si>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</si>
  <si>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</si>
  <si>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</si>
  <si>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</si>
  <si>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</si>
  <si>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</si>
  <si>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</si>
  <si>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</si>
  <si>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</si>
  <si>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</si>
  <si>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</si>
  <si>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</si>
  <si>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</si>
  <si>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</si>
  <si>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</si>
  <si>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</si>
  <si>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</si>
  <si>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</si>
  <si>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</si>
  <si>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</si>
  <si>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</si>
  <si>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</si>
  <si>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</si>
  <si>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</si>
  <si>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</si>
  <si>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</si>
  <si>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</si>
  <si>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</si>
  <si>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</si>
  <si>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</si>
  <si>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</si>
  <si>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</si>
  <si>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</si>
  <si>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</si>
  <si>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</si>
  <si>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</si>
  <si>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</si>
  <si>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</si>
  <si>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</si>
  <si>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</si>
  <si>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</si>
  <si>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</si>
  <si>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</si>
  <si>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</si>
  <si>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</si>
  <si>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</si>
  <si>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</si>
  <si>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</si>
  <si>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</si>
  <si>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</si>
  <si>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</si>
  <si>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</si>
  <si>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</si>
  <si>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</si>
  <si>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</si>
  <si>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</si>
  <si>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</si>
  <si>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</si>
  <si>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</si>
  <si>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</si>
  <si>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</si>
  <si>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</si>
  <si>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</si>
  <si>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</si>
  <si>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</si>
  <si>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</si>
  <si>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</si>
  <si>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</si>
  <si>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</si>
  <si>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</si>
  <si>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</si>
  <si>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</si>
  <si>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</si>
  <si>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</si>
  <si>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</si>
  <si>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</si>
  <si>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</si>
  <si>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</si>
  <si>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</si>
  <si>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</si>
  <si>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</si>
  <si>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</si>
  <si>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</si>
  <si>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</si>
  <si>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</si>
  <si>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</si>
  <si>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</si>
  <si>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</si>
  <si>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</si>
  <si>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</si>
  <si>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</si>
  <si>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</si>
  <si>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</si>
  <si>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</si>
  <si>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</si>
  <si>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</si>
  <si>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</si>
  <si>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</si>
  <si>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</si>
  <si>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</si>
  <si>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</si>
  <si>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</si>
  <si>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</si>
  <si>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</si>
  <si>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</si>
  <si>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</si>
  <si>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</si>
  <si>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</si>
  <si>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</si>
  <si>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</si>
  <si>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</si>
  <si>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</si>
  <si>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</si>
  <si>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</si>
  <si>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</si>
  <si>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</si>
  <si>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</si>
  <si>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</si>
  <si>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</si>
  <si>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</si>
  <si>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</si>
  <si>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</si>
  <si>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</si>
  <si>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</si>
  <si>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</si>
  <si>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</si>
  <si>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</si>
  <si>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</si>
  <si>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</si>
  <si>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</si>
  <si>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</si>
  <si>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</si>
  <si>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</si>
  <si>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</si>
  <si>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</si>
  <si>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</si>
  <si>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</si>
  <si>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</si>
  <si>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</si>
  <si>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</si>
  <si>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</si>
  <si>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</si>
  <si>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</si>
  <si>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</si>
  <si>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</si>
  <si>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</si>
  <si>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</si>
  <si>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</si>
  <si>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</si>
  <si>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</si>
  <si>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</si>
  <si>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</si>
  <si>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</si>
  <si>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</si>
  <si>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</si>
  <si>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</si>
  <si>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</si>
  <si>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</si>
  <si>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</si>
  <si>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</si>
  <si>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</si>
  <si>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</si>
  <si>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</si>
  <si>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</si>
  <si>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</si>
  <si>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</si>
  <si>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</si>
  <si>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</si>
  <si>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</si>
  <si>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</si>
  <si>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</si>
  <si>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</si>
  <si>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</si>
  <si>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</si>
  <si>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</si>
  <si>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</si>
  <si>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</si>
  <si>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</si>
  <si>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</si>
  <si>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</si>
  <si>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</si>
  <si>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</si>
  <si>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</si>
  <si>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</si>
  <si>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</si>
  <si>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</si>
  <si>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</si>
  <si>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</si>
  <si>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</si>
  <si>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</si>
  <si>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</si>
  <si>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</si>
  <si>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</si>
  <si>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</si>
  <si>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</si>
  <si>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</si>
  <si>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</si>
  <si>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</si>
  <si>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</si>
  <si>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</si>
  <si>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</si>
  <si>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</si>
  <si>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</si>
  <si>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</si>
  <si>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</si>
  <si>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</si>
  <si>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</si>
  <si>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</si>
  <si>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</si>
  <si>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</si>
  <si>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</si>
  <si>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</si>
  <si>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</si>
  <si>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</si>
  <si>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</si>
  <si>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</si>
  <si>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</si>
  <si>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</si>
  <si>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</si>
  <si>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</si>
  <si>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</si>
  <si>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</si>
  <si>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</si>
  <si>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</si>
  <si>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</si>
  <si>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</si>
  <si>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</si>
  <si>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</si>
  <si>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</si>
  <si>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</si>
  <si>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</si>
  <si>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</si>
  <si>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</si>
  <si>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</si>
  <si>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</si>
  <si>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</si>
  <si>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</si>
  <si>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</si>
  <si>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</si>
  <si>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</si>
  <si>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</si>
  <si>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</si>
  <si>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</si>
  <si>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</si>
  <si>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</si>
  <si>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</si>
  <si>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</si>
  <si>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</si>
  <si>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</si>
  <si>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</si>
  <si>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</si>
  <si>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</si>
  <si>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</si>
  <si>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</si>
  <si>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</si>
  <si>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</si>
  <si>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</si>
  <si>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</si>
  <si>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</si>
  <si>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</si>
  <si>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</si>
  <si>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</si>
  <si>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</si>
  <si>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</si>
  <si>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</si>
  <si>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</si>
  <si>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</si>
  <si>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</si>
  <si>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</si>
  <si>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</si>
  <si>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</si>
  <si>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</si>
  <si>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</si>
  <si>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</si>
  <si>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</si>
  <si>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</si>
  <si>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</si>
  <si>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</si>
  <si>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</si>
  <si>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</si>
  <si>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</si>
  <si>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</si>
  <si>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</si>
  <si>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</si>
  <si>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</si>
  <si>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</si>
  <si>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</si>
  <si>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</si>
  <si>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</si>
  <si>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</si>
  <si>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</si>
  <si>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</si>
  <si>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</si>
  <si>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</si>
  <si>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</si>
  <si>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</si>
  <si>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</si>
  <si>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</si>
  <si>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</si>
  <si>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</si>
  <si>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</si>
  <si>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</si>
  <si>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</si>
  <si>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</si>
  <si>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</si>
  <si>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</si>
  <si>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</si>
  <si>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</si>
  <si>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</si>
  <si>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</si>
  <si>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</si>
  <si>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</si>
  <si>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</si>
  <si>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</si>
  <si>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</si>
  <si>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</si>
  <si>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</si>
  <si>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</si>
  <si>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</si>
  <si>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</si>
  <si>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</si>
  <si>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</si>
  <si>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</si>
  <si>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</si>
  <si>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</si>
  <si>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</si>
  <si>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</si>
  <si>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</si>
  <si>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</si>
  <si>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</si>
  <si>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</si>
  <si>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</si>
  <si>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</si>
  <si>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</si>
  <si>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</si>
  <si>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</si>
  <si>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</si>
  <si>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</si>
  <si>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</si>
  <si>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</si>
  <si>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</si>
  <si>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</si>
  <si>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</si>
  <si>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</si>
  <si>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</si>
  <si>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</si>
  <si>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</si>
  <si>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</si>
  <si>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</si>
  <si>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</si>
  <si>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</si>
  <si>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</si>
  <si>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</si>
  <si>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</si>
  <si>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</si>
  <si>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</si>
  <si>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</si>
  <si>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</si>
  <si>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</si>
  <si>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</si>
  <si>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</si>
  <si>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</si>
  <si>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</si>
  <si>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</si>
  <si>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</si>
  <si>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</si>
  <si>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</si>
  <si>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</si>
  <si>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</si>
  <si>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</si>
  <si>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</si>
  <si>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</si>
  <si>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</si>
  <si>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</si>
  <si>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</si>
  <si>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</si>
  <si>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</si>
  <si>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</si>
  <si>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</si>
  <si>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</si>
  <si>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</si>
  <si>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</si>
  <si>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</si>
  <si>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</si>
  <si>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</si>
  <si>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</si>
  <si>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</si>
  <si>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</si>
  <si>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</si>
  <si>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</si>
  <si>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</si>
  <si>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</si>
  <si>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</si>
  <si>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</si>
  <si>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</si>
  <si>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</si>
  <si>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</si>
  <si>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</si>
  <si>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</si>
  <si>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</si>
  <si>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</si>
  <si>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</si>
  <si>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</si>
  <si>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</si>
  <si>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</si>
  <si>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</si>
  <si>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</si>
  <si>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</si>
  <si>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</si>
  <si>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</si>
  <si>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</si>
  <si>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</si>
  <si>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</si>
  <si>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</si>
  <si>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</si>
  <si>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</si>
  <si>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</si>
  <si>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</si>
  <si>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</si>
  <si>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</si>
  <si>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</si>
  <si>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</si>
  <si>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</si>
  <si>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</si>
  <si>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</si>
  <si>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</si>
  <si>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</si>
  <si>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</si>
  <si>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</si>
  <si>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</si>
  <si>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</si>
  <si>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</si>
  <si>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</si>
  <si>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</si>
  <si>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</si>
  <si>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</si>
  <si>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</si>
  <si>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</si>
  <si>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</si>
  <si>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</si>
  <si>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</si>
  <si>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</si>
  <si>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</si>
  <si>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</si>
  <si>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</si>
  <si>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</si>
  <si>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</si>
  <si>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</si>
  <si>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</si>
  <si>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</si>
  <si>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</si>
  <si>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</si>
  <si>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</si>
  <si>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</si>
  <si>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</si>
  <si>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</si>
  <si>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</si>
  <si>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</si>
  <si>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</si>
  <si>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</si>
  <si>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</si>
  <si>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</si>
  <si>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</si>
  <si>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</si>
  <si>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</si>
  <si>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</si>
  <si>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</si>
  <si>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</si>
  <si>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</si>
  <si>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</si>
  <si>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</si>
  <si>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</si>
  <si>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</si>
  <si>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</si>
  <si>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</si>
  <si>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</si>
  <si>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</si>
  <si>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</si>
  <si>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</si>
  <si>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</si>
  <si>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</si>
  <si>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</si>
  <si>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</si>
  <si>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</si>
  <si>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</si>
  <si>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</si>
  <si>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</si>
  <si>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</si>
  <si>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</si>
  <si>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</si>
  <si>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</si>
  <si>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</si>
  <si>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</si>
  <si>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</si>
  <si>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</si>
  <si>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</si>
  <si>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</si>
  <si>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</si>
  <si>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</si>
  <si>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</si>
  <si>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</si>
  <si>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</si>
  <si>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</si>
  <si>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</si>
  <si>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</si>
  <si>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</si>
  <si>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</si>
  <si>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</si>
  <si>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</si>
  <si>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</si>
  <si>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</si>
  <si>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</si>
  <si>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</si>
  <si>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</si>
  <si>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</si>
  <si>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</si>
  <si>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</si>
  <si>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</si>
  <si>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</si>
  <si>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</si>
  <si>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</si>
  <si>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</si>
  <si>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</si>
  <si>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</si>
  <si>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</si>
  <si>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</si>
  <si>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</si>
  <si>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</si>
  <si>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</si>
  <si>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</si>
  <si>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</si>
  <si>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</si>
  <si>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</si>
  <si>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</si>
  <si>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</si>
  <si>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</si>
  <si>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</si>
  <si>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</si>
  <si>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</si>
  <si>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</si>
  <si>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</si>
  <si>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</si>
  <si>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</si>
  <si>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</si>
  <si>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</si>
  <si>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</si>
  <si>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</si>
  <si>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</si>
  <si>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</si>
  <si>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</si>
  <si>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</si>
  <si>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</si>
  <si>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</si>
  <si>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</si>
  <si>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</si>
  <si>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</si>
  <si>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</si>
  <si>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</si>
  <si>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</si>
  <si>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</si>
  <si>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</si>
  <si>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</si>
  <si>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</si>
  <si>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</si>
  <si>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</si>
  <si>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</si>
  <si>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</si>
  <si>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</si>
  <si>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</si>
  <si>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</si>
  <si>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</si>
  <si>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</si>
  <si>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</si>
  <si>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</si>
  <si>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</si>
  <si>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</si>
  <si>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</si>
  <si>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</si>
  <si>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</si>
  <si>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</si>
  <si>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</si>
  <si>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</si>
  <si>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</si>
  <si>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</si>
  <si>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</si>
  <si>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</si>
  <si>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</si>
  <si>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</si>
  <si>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</si>
  <si>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</si>
  <si>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</si>
  <si>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</si>
  <si>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</si>
  <si>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</si>
  <si>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</si>
  <si>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</si>
  <si>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</si>
  <si>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</si>
  <si>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</si>
  <si>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</si>
  <si>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</si>
  <si>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</si>
  <si>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</si>
  <si>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</si>
  <si>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</si>
  <si>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</si>
  <si>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</si>
  <si>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</si>
  <si>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</si>
  <si>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</si>
  <si>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</si>
  <si>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</si>
  <si>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</si>
  <si>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</si>
  <si>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</si>
  <si>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</si>
  <si>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</si>
  <si>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</si>
  <si>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</si>
  <si>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</si>
  <si>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</si>
  <si>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</si>
  <si>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</si>
  <si>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</si>
  <si>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</si>
  <si>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</si>
  <si>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</si>
  <si>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</si>
  <si>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</si>
  <si>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</si>
  <si>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</si>
  <si>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</si>
  <si>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</si>
  <si>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</si>
  <si>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</si>
  <si>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</si>
  <si>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</si>
  <si>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</si>
  <si>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</si>
  <si>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</si>
  <si>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</si>
  <si>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</si>
  <si>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</si>
  <si>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</si>
  <si>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</si>
  <si>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</si>
  <si>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</si>
  <si>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</si>
  <si>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</si>
  <si>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</si>
  <si>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</si>
  <si>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</si>
  <si>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</si>
  <si>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</si>
  <si>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</si>
  <si>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</si>
  <si>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</si>
  <si>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</si>
  <si>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</si>
  <si>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</si>
  <si>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</si>
  <si>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</si>
  <si>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</si>
  <si>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</si>
  <si>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</si>
  <si>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</si>
  <si>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</si>
  <si>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</si>
  <si>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</si>
  <si>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</si>
  <si>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</si>
  <si>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</si>
  <si>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</si>
  <si>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</si>
  <si>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</si>
  <si>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</si>
  <si>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</si>
  <si>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</si>
  <si>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</si>
  <si>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</si>
  <si>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</si>
  <si>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</si>
  <si>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</si>
  <si>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</si>
  <si>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</si>
  <si>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</si>
  <si>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</si>
  <si>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</si>
  <si>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</si>
  <si>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</si>
  <si>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</si>
  <si>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</si>
  <si>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</si>
  <si>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</si>
  <si>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</si>
  <si>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</si>
  <si>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</si>
  <si>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</si>
  <si>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</si>
  <si>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</si>
  <si>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</si>
  <si>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</si>
  <si>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</si>
  <si>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</si>
  <si>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</si>
  <si>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</si>
  <si>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</si>
  <si>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</si>
  <si>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</si>
  <si>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</si>
  <si>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</si>
  <si>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</si>
  <si>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</si>
  <si>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</si>
  <si>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</si>
  <si>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</si>
  <si>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</si>
  <si>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</si>
  <si>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</si>
  <si>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</si>
  <si>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</si>
  <si>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</si>
  <si>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</si>
  <si>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</si>
  <si>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</si>
  <si>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</si>
  <si>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</si>
  <si>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</si>
  <si>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</si>
  <si>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</si>
  <si>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</si>
  <si>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</si>
  <si>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</si>
  <si>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</si>
  <si>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</si>
  <si>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</si>
  <si>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</si>
  <si>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</si>
  <si>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</si>
  <si>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</si>
  <si>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</si>
  <si>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</si>
  <si>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</si>
  <si>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</si>
  <si>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</si>
  <si>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</si>
  <si>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</si>
  <si>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</si>
  <si>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</si>
  <si>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</si>
  <si>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</si>
  <si>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</si>
  <si>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</si>
  <si>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</si>
  <si>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</si>
  <si>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</si>
  <si>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</si>
  <si>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</si>
  <si>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</si>
  <si>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</si>
  <si>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</si>
  <si>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</si>
  <si>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</si>
  <si>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</si>
  <si>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</si>
  <si>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</si>
  <si>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</si>
  <si>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</si>
  <si>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</si>
  <si>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</si>
  <si>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</si>
  <si>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</si>
  <si>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</si>
  <si>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</si>
  <si>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</si>
  <si>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</si>
  <si>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</si>
  <si>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</si>
  <si>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</si>
  <si>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</si>
  <si>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</si>
  <si>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</si>
  <si>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</si>
  <si>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</si>
  <si>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</si>
  <si>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</si>
  <si>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</si>
  <si>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</si>
  <si>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</si>
  <si>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</si>
  <si>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</si>
  <si>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</si>
  <si>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</si>
  <si>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</si>
  <si>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</si>
  <si>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</si>
  <si>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</si>
  <si>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</si>
  <si>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</si>
  <si>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</si>
  <si>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</si>
  <si>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</si>
  <si>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</si>
  <si>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</si>
  <si>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</si>
  <si>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</si>
  <si>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</si>
  <si>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</si>
  <si>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</si>
  <si>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</si>
  <si>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</si>
  <si>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</si>
  <si>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</si>
  <si>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</si>
  <si>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</si>
  <si>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</si>
  <si>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</si>
  <si>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</si>
  <si>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</si>
  <si>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</si>
  <si>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</si>
  <si>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</si>
  <si>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</si>
  <si>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</si>
  <si>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</si>
  <si>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</si>
  <si>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</si>
  <si>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</si>
  <si>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</si>
  <si>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</si>
  <si>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</si>
  <si>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</si>
  <si>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</si>
  <si>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</si>
  <si>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</si>
  <si>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</si>
  <si>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</si>
  <si>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</si>
  <si>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</si>
  <si>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</si>
  <si>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</si>
  <si>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</si>
  <si>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</si>
  <si>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</si>
  <si>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</si>
  <si>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</si>
  <si>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</si>
  <si>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</si>
  <si>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</si>
  <si>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</si>
  <si>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</si>
  <si>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</si>
  <si>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</si>
  <si>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</si>
  <si>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</si>
  <si>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</si>
  <si>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</si>
  <si>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</si>
  <si>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</si>
  <si>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</si>
  <si>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</si>
  <si>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</si>
  <si>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</si>
  <si>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</si>
  <si>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</si>
  <si>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</si>
  <si>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</si>
  <si>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</si>
  <si>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</si>
  <si>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</si>
  <si>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</si>
  <si>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</si>
  <si>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</si>
  <si>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</si>
  <si>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</si>
  <si>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</si>
  <si>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</si>
  <si>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</si>
  <si>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</si>
  <si>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</si>
  <si>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</si>
  <si>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</si>
  <si>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</si>
  <si>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</si>
  <si>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</si>
  <si>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</si>
  <si>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</si>
  <si>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</si>
  <si>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</si>
  <si>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</si>
  <si>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</si>
  <si>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</si>
  <si>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</si>
  <si>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</si>
  <si>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</si>
  <si>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</si>
  <si>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</si>
  <si>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</si>
  <si>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</si>
  <si>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</si>
  <si>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</si>
  <si>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</si>
  <si>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</si>
  <si>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</si>
  <si>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</si>
  <si>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</si>
  <si>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</si>
  <si>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</si>
  <si>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</si>
  <si>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</si>
  <si>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</si>
  <si>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</si>
  <si>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</si>
  <si>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</si>
  <si>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</si>
  <si>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</si>
  <si>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</si>
  <si>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</si>
  <si>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</si>
  <si>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</si>
  <si>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</si>
  <si>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</si>
  <si>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</si>
  <si>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</si>
  <si>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</si>
  <si>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</si>
  <si>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</si>
  <si>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</si>
  <si>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</si>
  <si>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</si>
  <si>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</si>
  <si>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</si>
  <si>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</si>
  <si>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</si>
  <si>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</si>
  <si>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</si>
  <si>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</si>
  <si>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</si>
  <si>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</si>
  <si>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</si>
  <si>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</si>
  <si>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</si>
  <si>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</si>
  <si>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</si>
  <si>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</si>
  <si>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</si>
  <si>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</si>
  <si>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</si>
  <si>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</si>
  <si>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</si>
  <si>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</si>
  <si>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</si>
  <si>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</si>
  <si>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</si>
  <si>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</si>
  <si>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</si>
  <si>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</si>
  <si>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</si>
  <si>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</si>
  <si>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</si>
  <si>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</si>
  <si>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</si>
  <si>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</si>
  <si>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</si>
  <si>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</si>
  <si>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</si>
  <si>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</si>
  <si>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</si>
  <si>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</si>
  <si>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</si>
  <si>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</si>
  <si>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</si>
  <si>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</si>
  <si>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</si>
  <si>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</si>
  <si>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</si>
  <si>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</si>
  <si>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</si>
  <si>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</si>
  <si>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</si>
  <si>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</si>
  <si>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</si>
  <si>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</si>
  <si>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</si>
  <si>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</si>
  <si>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</si>
  <si>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</si>
  <si>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</si>
  <si>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</si>
  <si>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</si>
  <si>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</si>
  <si>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</si>
  <si>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</si>
  <si>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</si>
  <si>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</si>
  <si>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</si>
  <si>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</si>
  <si>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</si>
  <si>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</si>
  <si>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</si>
  <si>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</si>
  <si>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</si>
  <si>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</si>
  <si>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</si>
  <si>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</si>
  <si>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</si>
  <si>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</si>
  <si>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</si>
  <si>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</si>
  <si>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</si>
  <si>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</si>
  <si>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</si>
  <si>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</si>
  <si>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</si>
  <si>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</si>
  <si>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</si>
  <si>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</si>
  <si>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</si>
  <si>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</si>
  <si>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</si>
  <si>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</si>
  <si>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</si>
  <si>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</si>
  <si>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</si>
  <si>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</si>
  <si>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</si>
  <si>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</si>
  <si>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</si>
  <si>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</si>
  <si>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</si>
  <si>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</si>
  <si>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</si>
  <si>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</si>
  <si>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</si>
  <si>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</si>
  <si>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</si>
  <si>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</si>
  <si>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</si>
  <si>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</si>
  <si>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</si>
  <si>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</si>
  <si>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</si>
  <si>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</si>
  <si>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</si>
  <si>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</si>
  <si>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</si>
  <si>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</si>
  <si>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</si>
  <si>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</si>
  <si>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</si>
  <si>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</si>
  <si>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</si>
  <si>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</si>
  <si>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</si>
  <si>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</si>
  <si>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</si>
  <si>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</si>
  <si>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</si>
  <si>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</si>
  <si>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</si>
  <si>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</si>
  <si>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</si>
  <si>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</si>
  <si>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</si>
  <si>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</si>
  <si>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</si>
  <si>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</si>
  <si>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</si>
  <si>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</si>
  <si>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</si>
  <si>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</si>
  <si>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</si>
  <si>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</si>
  <si>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</si>
  <si>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</si>
  <si>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</si>
  <si>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</si>
  <si>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</si>
  <si>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</si>
  <si>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</si>
  <si>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</si>
  <si>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</si>
  <si>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</si>
  <si>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</si>
  <si>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</si>
  <si>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</si>
  <si>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</si>
  <si>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</si>
  <si>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</si>
  <si>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</si>
  <si>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</si>
  <si>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</si>
  <si>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</si>
  <si>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</si>
  <si>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</si>
  <si>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</si>
  <si>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</si>
  <si>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</si>
  <si>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</si>
  <si>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</si>
  <si>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</si>
  <si>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</si>
  <si>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</si>
  <si>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</si>
  <si>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</si>
  <si>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</si>
  <si>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</si>
  <si>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</si>
  <si>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</si>
  <si>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</si>
  <si>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</si>
  <si>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</si>
  <si>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</si>
  <si>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</si>
  <si>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</si>
  <si>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</si>
  <si>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</si>
  <si>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</si>
  <si>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</si>
  <si>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</si>
  <si>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</si>
  <si>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</si>
  <si>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</si>
  <si>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</si>
  <si>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</si>
  <si>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</si>
  <si>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</si>
  <si>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</si>
  <si>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</si>
  <si>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</si>
  <si>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</si>
  <si>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</si>
  <si>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</si>
  <si>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</si>
  <si>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</si>
  <si>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</si>
  <si>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</si>
  <si>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</si>
  <si>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</si>
  <si>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</si>
  <si>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</si>
  <si>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</si>
  <si>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</si>
  <si>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</si>
  <si>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</si>
  <si>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</si>
  <si>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</si>
  <si>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</si>
  <si>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</si>
  <si>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</si>
  <si>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</si>
  <si>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</si>
  <si>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</si>
  <si>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</si>
  <si>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</si>
  <si>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</si>
  <si>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</si>
  <si>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</si>
  <si>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</si>
  <si>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</si>
  <si>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</si>
  <si>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</si>
  <si>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</si>
  <si>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</si>
  <si>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</si>
  <si>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</si>
  <si>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</si>
  <si>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</si>
  <si>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</si>
  <si>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</si>
  <si>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</si>
  <si>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</si>
  <si>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</si>
  <si>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</si>
  <si>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</si>
  <si>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</si>
  <si>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</si>
  <si>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</si>
  <si>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</si>
  <si>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</si>
  <si>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</si>
  <si>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</si>
  <si>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</si>
  <si>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</si>
  <si>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</si>
  <si>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</si>
  <si>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</si>
  <si>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</si>
  <si>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</si>
  <si>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</si>
  <si>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</si>
  <si>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</si>
  <si>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</si>
  <si>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</si>
  <si>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</si>
  <si>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</si>
  <si>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</si>
  <si>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</si>
  <si>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</si>
  <si>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</si>
  <si>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</si>
  <si>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</si>
  <si>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</si>
  <si>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</si>
  <si>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</si>
  <si>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</si>
  <si>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</si>
  <si>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</si>
  <si>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</si>
  <si>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</si>
  <si>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</si>
  <si>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</si>
  <si>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</si>
  <si>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</si>
  <si>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</si>
  <si>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</si>
  <si>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</si>
  <si>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</si>
  <si>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</si>
  <si>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</si>
  <si>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</si>
  <si>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</si>
  <si>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</si>
  <si>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</si>
  <si>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</si>
  <si>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</si>
  <si>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</si>
  <si>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</si>
  <si>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</si>
  <si>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</si>
  <si>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</si>
  <si>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</si>
  <si>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</si>
  <si>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</si>
  <si>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</si>
  <si>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</si>
  <si>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</si>
  <si>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</si>
  <si>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</si>
  <si>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</si>
  <si>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</si>
  <si>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</si>
  <si>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</si>
  <si>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</si>
  <si>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</si>
  <si>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</si>
  <si>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</si>
  <si>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</si>
  <si>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</si>
  <si>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</si>
  <si>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</si>
  <si>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</si>
  <si>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</si>
  <si>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</si>
  <si>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</si>
  <si>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</si>
  <si>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</si>
  <si>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</si>
  <si>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</si>
  <si>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</si>
  <si>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</si>
  <si>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</si>
  <si>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</si>
  <si>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</si>
  <si>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</si>
  <si>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</si>
  <si>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</si>
  <si>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</si>
  <si>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</si>
  <si>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</si>
  <si>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</si>
  <si>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</si>
  <si>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</si>
  <si>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</si>
  <si>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</si>
  <si>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</si>
  <si>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</si>
  <si>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</si>
  <si>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</si>
  <si>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</si>
  <si>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</si>
  <si>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</si>
  <si>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</si>
  <si>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</si>
  <si>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</si>
  <si>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</si>
  <si>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</si>
  <si>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</si>
  <si>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</si>
  <si>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</si>
  <si>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</si>
  <si>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</si>
  <si>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</si>
  <si>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</si>
  <si>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</si>
  <si>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</si>
  <si>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</si>
  <si>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</si>
  <si>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</si>
  <si>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</si>
  <si>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</si>
  <si>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</si>
  <si>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</si>
  <si>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</si>
  <si>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</si>
  <si>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</si>
  <si>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</si>
  <si>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</si>
  <si>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</si>
  <si>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</si>
  <si>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</si>
  <si>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</si>
  <si>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</si>
  <si>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</si>
  <si>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</si>
  <si>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</si>
  <si>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</si>
  <si>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</si>
  <si>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</si>
  <si>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</si>
  <si>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</si>
  <si>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</si>
  <si>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</si>
  <si>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</si>
  <si>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</si>
  <si>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</si>
  <si>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</si>
  <si>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</si>
  <si>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</si>
  <si>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</si>
  <si>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</si>
  <si>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</si>
  <si>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</si>
  <si>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</si>
  <si>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</si>
  <si>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</si>
  <si>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</si>
  <si>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</si>
  <si>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</si>
  <si>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</si>
  <si>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</si>
  <si>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</si>
  <si>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</si>
  <si>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</si>
  <si>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</si>
  <si>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</si>
  <si>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</si>
  <si>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</si>
  <si>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</si>
  <si>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</si>
  <si>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</si>
  <si>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</si>
  <si>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</si>
  <si>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</si>
  <si>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</si>
  <si>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</si>
  <si>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</si>
  <si>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</si>
  <si>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</si>
  <si>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</si>
  <si>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</si>
  <si>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</si>
  <si>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</si>
  <si>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</si>
  <si>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</si>
  <si>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</si>
  <si>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</si>
  <si>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</si>
  <si>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</si>
  <si>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</si>
  <si>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</si>
  <si>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</si>
  <si>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</si>
  <si>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</si>
  <si>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</si>
  <si>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</si>
  <si>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</si>
  <si>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</si>
  <si>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</si>
  <si>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</si>
  <si>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</si>
  <si>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</si>
  <si>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</si>
  <si>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</si>
  <si>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</si>
  <si>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</si>
  <si>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</si>
  <si>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</si>
  <si>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</si>
  <si>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</si>
  <si>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</si>
  <si>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</si>
  <si>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</si>
  <si>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</si>
  <si>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</si>
  <si>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</si>
  <si>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</si>
  <si>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</si>
  <si>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</si>
  <si>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</si>
  <si>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</si>
  <si>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</si>
  <si>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</si>
  <si>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</si>
  <si>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</si>
  <si>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</si>
  <si>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</si>
  <si>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</si>
  <si>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</si>
  <si>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</si>
  <si>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</si>
  <si>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</si>
  <si>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</si>
  <si>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</si>
  <si>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</si>
  <si>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</si>
  <si>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</si>
  <si>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</si>
  <si>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</si>
  <si>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</si>
  <si>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</si>
  <si>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</si>
  <si>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</si>
  <si>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</si>
  <si>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</si>
  <si>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</si>
  <si>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</si>
  <si>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</si>
  <si>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</si>
  <si>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</si>
  <si>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</si>
  <si>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</si>
  <si>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</si>
  <si>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</si>
  <si>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</si>
  <si>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</si>
  <si>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</si>
  <si>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</si>
  <si>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</si>
  <si>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</si>
  <si>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</si>
  <si>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</si>
  <si>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</si>
  <si>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</si>
  <si>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</si>
  <si>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</si>
  <si>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</si>
  <si>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</si>
  <si>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</si>
  <si>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</si>
  <si>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</si>
  <si>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</si>
  <si>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</si>
  <si>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</si>
  <si>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</si>
  <si>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</si>
  <si>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</si>
  <si>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</si>
  <si>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</si>
  <si>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</si>
  <si>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</si>
  <si>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</si>
  <si>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</si>
  <si>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</si>
  <si>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</si>
  <si>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</si>
  <si>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</si>
  <si>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</si>
  <si>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</si>
  <si>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</si>
  <si>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</si>
  <si>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</si>
  <si>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</si>
  <si>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</si>
  <si>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</si>
  <si>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</si>
  <si>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</si>
  <si>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</si>
  <si>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</si>
  <si>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</si>
  <si>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</si>
  <si>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</si>
  <si>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</si>
  <si>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</si>
  <si>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</si>
  <si>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</si>
  <si>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</si>
  <si>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</si>
  <si>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</si>
  <si>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</si>
  <si>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</si>
  <si>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</si>
  <si>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</si>
  <si>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</si>
  <si>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</si>
  <si>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</si>
  <si>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</si>
  <si>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</si>
  <si>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</si>
  <si>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</si>
  <si>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</si>
  <si>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</si>
  <si>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</si>
  <si>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</si>
  <si>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</si>
  <si>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</si>
  <si>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</si>
  <si>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</si>
  <si>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</si>
  <si>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</si>
  <si>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</si>
  <si>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</si>
  <si>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</si>
  <si>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</si>
  <si>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</si>
  <si>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</si>
  <si>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</si>
  <si>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</si>
  <si>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</si>
  <si>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</si>
  <si>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</si>
  <si>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</si>
  <si>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</si>
  <si>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</si>
  <si>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</si>
  <si>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</si>
  <si>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</si>
  <si>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</si>
  <si>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</si>
  <si>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</si>
  <si>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</si>
  <si>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</si>
  <si>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</si>
  <si>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</si>
  <si>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</si>
  <si>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</si>
  <si>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</si>
  <si>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</si>
  <si>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</si>
  <si>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</si>
  <si>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</si>
  <si>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</si>
  <si>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</si>
  <si>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</si>
  <si>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</si>
  <si>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</si>
  <si>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</si>
  <si>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</si>
  <si>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</si>
  <si>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</si>
  <si>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</si>
  <si>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</si>
  <si>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</si>
  <si>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</si>
  <si>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</si>
  <si>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</si>
  <si>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</si>
  <si>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</si>
  <si>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</si>
  <si>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</si>
  <si>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</si>
  <si>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</si>
  <si>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</si>
  <si>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</si>
  <si>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</si>
  <si>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</si>
  <si>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</si>
  <si>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</si>
  <si>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</si>
  <si>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</si>
  <si>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</si>
  <si>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</si>
  <si>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</si>
  <si>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</si>
  <si>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</si>
  <si>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</si>
  <si>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</si>
  <si>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</si>
  <si>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</si>
  <si>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</si>
  <si>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</si>
  <si>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</si>
  <si>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</si>
  <si>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</si>
  <si>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</si>
  <si>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</si>
  <si>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</si>
  <si>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</si>
  <si>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</si>
  <si>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</si>
  <si>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</si>
  <si>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</si>
  <si>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</si>
  <si>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</si>
  <si>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</si>
  <si>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</si>
  <si>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</si>
  <si>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</si>
  <si>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</si>
  <si>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</si>
  <si>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</si>
  <si>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</si>
  <si>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</si>
  <si>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</si>
  <si>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</si>
  <si>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</si>
  <si>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</si>
  <si>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</si>
  <si>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</si>
  <si>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</si>
  <si>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</si>
  <si>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</si>
  <si>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</si>
  <si>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</si>
  <si>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</si>
  <si>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</si>
  <si>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</si>
  <si>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</si>
  <si>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</si>
  <si>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</si>
  <si>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</si>
  <si>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</si>
  <si>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</si>
  <si>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</si>
  <si>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</si>
  <si>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</si>
  <si>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</si>
  <si>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</si>
  <si>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</si>
  <si>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</si>
  <si>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</si>
  <si>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</si>
  <si>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</si>
  <si>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</si>
  <si>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</si>
  <si>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</si>
  <si>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</si>
  <si>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</si>
  <si>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</si>
  <si>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</si>
  <si>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</si>
  <si>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</si>
  <si>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</si>
  <si>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</si>
  <si>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</si>
  <si>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</si>
  <si>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</si>
  <si>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</si>
  <si>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</si>
  <si>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</si>
  <si>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</si>
  <si>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</si>
  <si>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</si>
  <si>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</si>
  <si>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</si>
  <si>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</si>
  <si>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</si>
  <si>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</si>
  <si>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</si>
  <si>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</si>
  <si>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</si>
  <si>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</si>
  <si>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</si>
  <si>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</si>
  <si>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</si>
  <si>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</si>
  <si>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</si>
  <si>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</si>
  <si>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</si>
  <si>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</si>
  <si>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</si>
  <si>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</si>
  <si>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</si>
  <si>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</si>
  <si>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</si>
  <si>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</si>
  <si>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</si>
  <si>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</si>
  <si>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</si>
  <si>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</si>
  <si>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</si>
  <si>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</si>
  <si>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</si>
  <si>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</si>
  <si>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</si>
  <si>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</si>
  <si>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</si>
  <si>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</si>
  <si>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</si>
  <si>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</si>
  <si>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</si>
  <si>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</si>
  <si>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</si>
  <si>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</si>
  <si>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</si>
  <si>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</si>
  <si>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</si>
  <si>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</si>
  <si>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</si>
  <si>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</si>
  <si>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</si>
  <si>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</si>
  <si>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</si>
  <si>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</si>
  <si>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</si>
  <si>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</si>
  <si>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</si>
  <si>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</si>
  <si>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</si>
  <si>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</si>
  <si>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</si>
  <si>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</si>
  <si>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</si>
  <si>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</si>
  <si>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</si>
  <si>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</si>
  <si>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</si>
  <si>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</si>
  <si>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</si>
  <si>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</si>
  <si>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</si>
  <si>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</si>
  <si>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</si>
  <si>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</si>
  <si>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</si>
  <si>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</si>
  <si>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</si>
  <si>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</si>
  <si>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</si>
  <si>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</si>
  <si>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</si>
  <si>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</si>
  <si>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</si>
  <si>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</si>
  <si>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</si>
  <si>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</si>
  <si>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</si>
  <si>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</si>
  <si>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</si>
  <si>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</si>
  <si>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</si>
  <si>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</si>
  <si>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</si>
  <si>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</si>
  <si>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</si>
  <si>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</si>
  <si>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</si>
  <si>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</si>
  <si>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</si>
  <si>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</si>
  <si>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</si>
  <si>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</si>
  <si>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</si>
  <si>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</si>
  <si>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</si>
  <si>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</si>
  <si>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</si>
  <si>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</si>
  <si>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</si>
  <si>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</si>
  <si>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</si>
  <si>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</si>
  <si>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</si>
  <si>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</si>
  <si>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</si>
  <si>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</si>
  <si>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</si>
  <si>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</si>
  <si>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</si>
  <si>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</si>
  <si>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</si>
  <si>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</si>
  <si>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</si>
  <si>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</si>
  <si>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</si>
  <si>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</si>
  <si>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</si>
  <si>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</si>
  <si>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</si>
  <si>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</si>
  <si>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</si>
  <si>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</si>
  <si>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</si>
  <si>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</si>
  <si>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</si>
  <si>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</si>
  <si>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</si>
  <si>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</si>
  <si>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</si>
  <si>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</si>
  <si>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</si>
  <si>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</si>
  <si>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</si>
  <si>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</si>
  <si>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</si>
  <si>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</si>
  <si>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</si>
  <si>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</si>
  <si>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</si>
  <si>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</si>
  <si>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</si>
  <si>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</si>
  <si>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</si>
  <si>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</si>
  <si>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</si>
  <si>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</si>
  <si>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</si>
  <si>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</si>
  <si>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</si>
  <si>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</si>
  <si>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</si>
  <si>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</si>
  <si>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</si>
  <si>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</si>
  <si>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</si>
  <si>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</si>
  <si>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</si>
  <si>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</si>
  <si>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</si>
  <si>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</si>
  <si>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</si>
  <si>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</si>
  <si>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</si>
  <si>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</si>
  <si>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</si>
  <si>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</si>
  <si>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</si>
  <si>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</si>
  <si>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</si>
  <si>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</si>
  <si>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</si>
  <si>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</si>
  <si>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</si>
  <si>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</si>
  <si>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</si>
  <si>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</si>
  <si>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</si>
  <si>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</si>
  <si>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</si>
  <si>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</si>
  <si>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</si>
  <si>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</si>
  <si>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</si>
  <si>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</si>
  <si>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</si>
  <si>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</si>
  <si>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</si>
  <si>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</si>
  <si>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</si>
  <si>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</si>
  <si>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</si>
  <si>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</si>
  <si>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</si>
  <si>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</si>
  <si>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</si>
  <si>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</si>
  <si>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</si>
  <si>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</si>
  <si>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</si>
  <si>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</si>
  <si>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</si>
  <si>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</si>
  <si>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</si>
  <si>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</si>
  <si>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</si>
  <si>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</si>
  <si>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</si>
  <si>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</si>
  <si>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</si>
  <si>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</si>
  <si>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</si>
  <si>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</si>
  <si>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</si>
  <si>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</si>
  <si>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</si>
  <si>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</si>
  <si>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</si>
  <si>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</si>
  <si>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</si>
  <si>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</si>
  <si>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</si>
  <si>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</si>
  <si>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</si>
  <si>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</si>
  <si>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</si>
  <si>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</si>
  <si>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</si>
  <si>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</si>
  <si>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</si>
  <si>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</si>
  <si>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</si>
  <si>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</si>
  <si>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</si>
  <si>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</si>
  <si>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</si>
  <si>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</si>
  <si>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</si>
  <si>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</si>
  <si>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</si>
  <si>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</si>
  <si>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</si>
  <si>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</si>
  <si>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</si>
  <si>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</si>
  <si>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</si>
  <si>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</si>
  <si>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</si>
  <si>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</si>
  <si>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</si>
  <si>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</si>
  <si>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</si>
  <si>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</si>
  <si>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</si>
  <si>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</si>
  <si>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</si>
  <si>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</si>
  <si>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</si>
  <si>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</si>
  <si>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</si>
  <si>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</si>
  <si>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</si>
  <si>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</si>
  <si>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</si>
  <si>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</si>
  <si>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</si>
  <si>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</si>
  <si>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</si>
  <si>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</si>
  <si>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</si>
  <si>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</si>
  <si>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</si>
  <si>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</si>
  <si>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</si>
  <si>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</si>
  <si>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</si>
  <si>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</si>
  <si>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</si>
  <si>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</si>
  <si>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</si>
  <si>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</si>
  <si>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</si>
  <si>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</si>
  <si>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</si>
  <si>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</si>
  <si>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</si>
  <si>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</si>
  <si>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</si>
  <si>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</si>
  <si>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</si>
  <si>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</si>
  <si>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</si>
  <si>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</si>
  <si>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</si>
  <si>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</si>
  <si>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</si>
  <si>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</si>
  <si>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</si>
  <si>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</si>
  <si>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</si>
  <si>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</si>
  <si>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</si>
  <si>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</si>
  <si>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</si>
  <si>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</si>
  <si>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</si>
  <si>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</si>
  <si>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</si>
  <si>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</si>
  <si>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</si>
  <si>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</si>
  <si>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</si>
  <si>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</si>
  <si>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</si>
  <si>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</si>
  <si>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</si>
  <si>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</si>
  <si>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</si>
  <si>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</si>
  <si>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</si>
  <si>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</si>
  <si>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</si>
  <si>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</si>
  <si>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</si>
  <si>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</si>
  <si>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</si>
  <si>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</si>
  <si>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</si>
  <si>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</si>
  <si>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</si>
  <si>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</si>
  <si>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</si>
  <si>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</si>
  <si>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</si>
  <si>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</si>
  <si>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</si>
  <si>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</si>
  <si>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</si>
  <si>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</si>
  <si>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</si>
  <si>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</si>
  <si>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</si>
  <si>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</si>
  <si>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</si>
  <si>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</si>
  <si>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</si>
  <si>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</si>
  <si>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</si>
  <si>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</si>
  <si>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</si>
  <si>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</si>
  <si>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</si>
  <si>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</si>
  <si>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</si>
  <si>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</si>
  <si>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</si>
  <si>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</si>
  <si>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</si>
  <si>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</si>
  <si>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</si>
  <si>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</si>
  <si>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</si>
  <si>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</si>
  <si>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</si>
  <si>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</si>
  <si>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</si>
  <si>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</si>
  <si>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</si>
  <si>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</si>
  <si>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</si>
  <si>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</si>
  <si>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</si>
  <si>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</si>
  <si>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</si>
  <si>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</si>
  <si>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</si>
  <si>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</si>
  <si>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</si>
  <si>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</si>
  <si>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</si>
  <si>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</si>
  <si>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</si>
  <si>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</si>
  <si>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</si>
  <si>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</si>
  <si>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</si>
  <si>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</si>
  <si>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</si>
  <si>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</si>
  <si>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</si>
  <si>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</si>
  <si>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</si>
  <si>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</si>
  <si>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</si>
  <si>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</si>
  <si>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</si>
  <si>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</si>
  <si>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</si>
  <si>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</si>
  <si>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</si>
  <si>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</si>
  <si>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</si>
  <si>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</si>
  <si>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</si>
  <si>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</si>
  <si>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</si>
  <si>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</si>
  <si>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</si>
  <si>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</si>
  <si>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</si>
  <si>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</si>
  <si>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</si>
  <si>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</si>
  <si>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</si>
  <si>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</si>
  <si>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</si>
  <si>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</si>
  <si>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</si>
  <si>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</si>
  <si>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</si>
  <si>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</si>
  <si>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</si>
  <si>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</si>
  <si>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</si>
  <si>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</si>
  <si>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</si>
  <si>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</si>
  <si>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</si>
  <si>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</si>
  <si>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</si>
  <si>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</si>
  <si>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</si>
  <si>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</si>
  <si>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</si>
  <si>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</si>
  <si>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</si>
  <si>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</si>
  <si>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</si>
  <si>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</si>
  <si>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</si>
  <si>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</si>
  <si>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</si>
  <si>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</si>
  <si>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</si>
  <si>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</si>
  <si>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</si>
  <si>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</si>
  <si>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</si>
  <si>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</si>
  <si>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</si>
  <si>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</si>
  <si>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</si>
  <si>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</si>
  <si>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</si>
  <si>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</si>
  <si>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</si>
  <si>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</si>
  <si>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</si>
  <si>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</si>
  <si>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</si>
  <si>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</si>
  <si>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</si>
  <si>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</si>
  <si>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</si>
  <si>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</si>
  <si>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</si>
  <si>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</si>
  <si>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</si>
  <si>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</si>
  <si>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</si>
  <si>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</si>
  <si>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</si>
  <si>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</si>
  <si>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</si>
  <si>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</si>
  <si>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</si>
  <si>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</si>
  <si>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</si>
  <si>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</si>
  <si>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</si>
  <si>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</si>
  <si>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</si>
  <si>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</si>
  <si>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</si>
  <si>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</si>
  <si>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</si>
  <si>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</si>
  <si>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</si>
  <si>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</si>
  <si>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</si>
  <si>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</si>
  <si>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</si>
  <si>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</si>
  <si>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</si>
  <si>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</si>
  <si>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</si>
  <si>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</si>
  <si>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</si>
  <si>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</si>
  <si>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</si>
  <si>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</si>
  <si>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</si>
  <si>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</si>
  <si>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</si>
  <si>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</si>
  <si>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</si>
  <si>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</si>
  <si>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</si>
  <si>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</si>
  <si>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</si>
  <si>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</si>
  <si>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</si>
  <si>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</si>
  <si>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</si>
  <si>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</si>
  <si>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</si>
  <si>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</si>
  <si>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</si>
  <si>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</si>
  <si>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</si>
  <si>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</si>
  <si>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</si>
  <si>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</si>
  <si>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</si>
  <si>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</si>
  <si>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</si>
  <si>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</si>
  <si>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</si>
  <si>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</si>
  <si>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</si>
  <si>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</si>
  <si>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</si>
  <si>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</si>
  <si>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</si>
  <si>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</si>
  <si>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</si>
  <si>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</si>
  <si>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</si>
  <si>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</si>
  <si>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</si>
  <si>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</si>
  <si>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</si>
  <si>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</si>
  <si>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</si>
  <si>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</si>
  <si>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</si>
  <si>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</si>
  <si>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</si>
  <si>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</si>
  <si>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</si>
  <si>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</si>
  <si>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</si>
  <si>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</si>
  <si>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</si>
  <si>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</si>
  <si>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</si>
  <si>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</si>
  <si>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</si>
  <si>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</si>
  <si>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</si>
  <si>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</si>
  <si>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</si>
  <si>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</si>
  <si>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</si>
  <si>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</si>
  <si>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</si>
  <si>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</si>
  <si>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</si>
  <si>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</si>
  <si>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</si>
  <si>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</si>
  <si>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</si>
  <si>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</si>
  <si>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</si>
  <si>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</si>
  <si>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</si>
  <si>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</si>
  <si>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</si>
  <si>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</si>
  <si>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</si>
  <si>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</si>
  <si>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</si>
  <si>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</si>
  <si>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</si>
  <si>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</si>
  <si>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</si>
  <si>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</si>
  <si>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</si>
  <si>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</si>
  <si>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</si>
  <si>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</si>
  <si>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</si>
  <si>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</si>
  <si>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</si>
  <si>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</si>
  <si>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</si>
  <si>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</si>
  <si>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</si>
  <si>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</si>
  <si>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</si>
  <si>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</si>
  <si>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</si>
  <si>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</si>
  <si>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</si>
  <si>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</si>
  <si>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</si>
  <si>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</si>
  <si>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</si>
  <si>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</si>
  <si>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</si>
  <si>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</si>
  <si>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</si>
  <si>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</si>
  <si>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</si>
  <si>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</si>
  <si>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</si>
  <si>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</si>
  <si>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</si>
  <si>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</si>
  <si>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</si>
  <si>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</si>
  <si>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</si>
  <si>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</si>
  <si>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</si>
  <si>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</si>
  <si>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</si>
  <si>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</si>
  <si>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</si>
  <si>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</si>
  <si>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</si>
  <si>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</si>
  <si>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</si>
  <si>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</si>
  <si>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</si>
  <si>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</si>
  <si>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</si>
  <si>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</si>
  <si>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</si>
  <si>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</si>
  <si>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</si>
  <si>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</si>
  <si>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</si>
  <si>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</si>
  <si>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</si>
  <si>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</si>
  <si>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</si>
  <si>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</si>
  <si>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</si>
  <si>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</si>
  <si>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</si>
  <si>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</si>
  <si>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</si>
  <si>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</si>
  <si>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</si>
  <si>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</si>
  <si>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</si>
  <si>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</si>
  <si>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</si>
  <si>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</si>
  <si>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</si>
  <si>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</si>
  <si>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</si>
  <si>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</si>
  <si>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</si>
  <si>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</si>
  <si>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</si>
  <si>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</si>
  <si>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</si>
  <si>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</si>
  <si>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</si>
  <si>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</si>
  <si>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</si>
  <si>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</si>
  <si>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</si>
  <si>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</si>
  <si>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</si>
  <si>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</si>
  <si>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</si>
  <si>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</si>
  <si>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</si>
  <si>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</si>
  <si>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</si>
  <si>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</si>
  <si>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</si>
  <si>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</si>
  <si>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</si>
  <si>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</si>
  <si>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</si>
  <si>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</si>
  <si>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</si>
  <si>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</si>
  <si>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</si>
  <si>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</si>
  <si>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</si>
  <si>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</si>
  <si>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</si>
  <si>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</si>
  <si>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</si>
  <si>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</si>
  <si>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</si>
  <si>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</si>
  <si>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</si>
  <si>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</si>
  <si>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</si>
  <si>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</si>
  <si>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</si>
  <si>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</si>
  <si>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</si>
  <si>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</si>
  <si>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</si>
  <si>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</si>
  <si>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</si>
  <si>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</si>
  <si>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</si>
  <si>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</si>
  <si>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</si>
  <si>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</si>
  <si>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</si>
  <si>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</si>
  <si>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</si>
  <si>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</si>
  <si>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</si>
  <si>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</si>
  <si>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</si>
  <si>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</si>
  <si>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</si>
  <si>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</si>
  <si>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</si>
  <si>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</si>
  <si>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</si>
  <si>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</si>
  <si>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</si>
  <si>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</si>
  <si>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</si>
  <si>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</si>
  <si>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</si>
  <si>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</si>
  <si>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</si>
  <si>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</si>
  <si>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</si>
  <si>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</si>
  <si>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</si>
  <si>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</si>
  <si>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</si>
  <si>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</si>
  <si>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</si>
  <si>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</si>
  <si>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</si>
  <si>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</si>
  <si>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</si>
  <si>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</si>
  <si>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</si>
  <si>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</si>
  <si>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</si>
  <si>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</si>
  <si>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</si>
  <si>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</si>
  <si>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</si>
  <si>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</si>
  <si>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</si>
  <si>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</si>
  <si>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</si>
  <si>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</si>
  <si>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</si>
  <si>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</si>
  <si>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</si>
  <si>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</si>
  <si>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</si>
  <si>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</si>
  <si>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</si>
  <si>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</si>
  <si>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</si>
  <si>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</si>
  <si>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</si>
  <si>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</si>
  <si>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</si>
  <si>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</si>
  <si>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</si>
  <si>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</si>
  <si>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</si>
  <si>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</si>
  <si>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</si>
  <si>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</si>
  <si>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</si>
  <si>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</si>
  <si>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</si>
  <si>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</si>
  <si>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</si>
  <si>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</si>
  <si>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</si>
  <si>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</si>
  <si>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</si>
  <si>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</si>
  <si>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</si>
  <si>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</si>
  <si>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</si>
  <si>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</si>
  <si>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</si>
  <si>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</si>
  <si>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</si>
  <si>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</si>
  <si>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</si>
  <si>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</si>
  <si>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</si>
  <si>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</si>
  <si>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</si>
  <si>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</si>
  <si>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</si>
  <si>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</si>
  <si>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</si>
  <si>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</si>
  <si>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</si>
  <si>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</si>
  <si>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</si>
  <si>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</si>
  <si>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</si>
  <si>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</si>
  <si>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</si>
  <si>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</si>
  <si>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</si>
  <si>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</si>
  <si>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</si>
  <si>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</si>
  <si>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</si>
  <si>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</si>
  <si>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</si>
  <si>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</si>
  <si>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</si>
  <si>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</si>
  <si>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</si>
  <si>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</si>
  <si>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</si>
  <si>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</si>
  <si>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</si>
  <si>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</si>
  <si>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</si>
  <si>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</si>
  <si>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</si>
  <si>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</si>
  <si>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</si>
  <si>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</si>
  <si>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</si>
  <si>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</si>
  <si>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</si>
  <si>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</si>
  <si>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</si>
  <si>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</si>
  <si>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</si>
  <si>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</si>
  <si>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</si>
  <si>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</si>
  <si>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</si>
  <si>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</si>
  <si>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</si>
  <si>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</si>
  <si>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</si>
  <si>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</si>
  <si>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</si>
  <si>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</si>
  <si>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</si>
  <si>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</si>
  <si>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</si>
  <si>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</si>
  <si>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</si>
  <si>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</si>
  <si>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</si>
  <si>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</si>
  <si>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</si>
  <si>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</si>
  <si>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</si>
  <si>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</si>
  <si>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</si>
  <si>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</si>
  <si>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</si>
  <si>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</si>
  <si>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</si>
  <si>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</si>
  <si>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</si>
  <si>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</si>
  <si>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</si>
  <si>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</si>
  <si>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</si>
  <si>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</si>
  <si>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</si>
  <si>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</si>
  <si>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</si>
  <si>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</si>
  <si>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</si>
  <si>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</si>
  <si>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</si>
  <si>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</si>
  <si>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</si>
  <si>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</si>
  <si>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</si>
  <si>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</si>
  <si>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</si>
  <si>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</si>
  <si>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</si>
  <si>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</si>
  <si>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</si>
  <si>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</si>
  <si>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</si>
  <si>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</si>
  <si>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</si>
  <si>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</si>
  <si>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</si>
  <si>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</si>
  <si>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</si>
  <si>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</si>
  <si>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</si>
  <si>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</si>
  <si>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</si>
  <si>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</si>
  <si>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</si>
  <si>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</si>
  <si>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</si>
  <si>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</si>
  <si>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</si>
  <si>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</si>
  <si>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</si>
  <si>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</si>
  <si>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</si>
  <si>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</si>
  <si>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</si>
  <si>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</si>
  <si>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</si>
  <si>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</si>
  <si>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</si>
  <si>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</si>
  <si>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</si>
  <si>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</si>
  <si>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</si>
  <si>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</si>
  <si>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</si>
  <si>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</si>
  <si>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</si>
  <si>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</si>
  <si>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</si>
  <si>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</si>
  <si>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</si>
  <si>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</si>
  <si>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</si>
  <si>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</si>
  <si>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</si>
  <si>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</si>
  <si>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</si>
  <si>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</si>
  <si>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</si>
  <si>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</si>
  <si>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</si>
  <si>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</si>
  <si>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</si>
  <si>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</si>
  <si>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</si>
  <si>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</si>
  <si>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</si>
  <si>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</si>
  <si>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</si>
  <si>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</si>
  <si>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</si>
  <si>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</si>
  <si>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</si>
  <si>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</si>
  <si>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</si>
  <si>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</si>
  <si>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</si>
  <si>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</si>
  <si>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</si>
  <si>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</si>
  <si>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</si>
  <si>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</si>
  <si>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</si>
  <si>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</si>
  <si>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</si>
  <si>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</si>
  <si>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</si>
  <si>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</si>
  <si>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</si>
  <si>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</si>
  <si>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</si>
  <si>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</si>
  <si>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</si>
  <si>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</si>
  <si>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</si>
  <si>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</si>
  <si>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</si>
  <si>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</si>
  <si>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</si>
  <si>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</si>
  <si>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</si>
  <si>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</si>
  <si>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</si>
  <si>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</si>
  <si>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</si>
  <si>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</si>
  <si>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</si>
  <si>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</si>
  <si>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</si>
  <si>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</si>
  <si>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</si>
  <si>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</si>
  <si>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</si>
  <si>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</si>
  <si>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</si>
  <si>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</si>
  <si>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</si>
  <si>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</si>
  <si>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</si>
  <si>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</si>
  <si>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</si>
  <si>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</si>
  <si>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</si>
  <si>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</si>
  <si>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</si>
  <si>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</si>
  <si>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</si>
  <si>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</si>
  <si>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</si>
  <si>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</si>
  <si>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</si>
  <si>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</si>
  <si>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</si>
  <si>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</si>
  <si>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</si>
  <si>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</si>
  <si>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</si>
  <si>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</si>
  <si>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</si>
  <si>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</si>
  <si>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</si>
  <si>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</si>
  <si>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</si>
  <si>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</si>
  <si>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</si>
  <si>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</si>
  <si>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</si>
  <si>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</si>
  <si>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</si>
  <si>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</si>
  <si>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</si>
  <si>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</si>
  <si>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</si>
  <si>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</si>
  <si>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</si>
  <si>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</si>
  <si>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</si>
  <si>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</si>
  <si>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</si>
  <si>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</si>
  <si>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</si>
  <si>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</si>
  <si>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</si>
  <si>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</si>
  <si>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</si>
  <si>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</si>
  <si>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</si>
  <si>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</si>
  <si>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</si>
  <si>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</si>
  <si>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</si>
  <si>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</si>
  <si>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</si>
  <si>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</si>
  <si>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</si>
  <si>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</si>
  <si>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</si>
  <si>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</si>
  <si>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</si>
  <si>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</si>
  <si>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</si>
  <si>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</si>
  <si>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</si>
  <si>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</si>
  <si>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</si>
  <si>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</si>
  <si>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</si>
  <si>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</si>
  <si>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</si>
  <si>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</si>
  <si>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</si>
  <si>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</si>
  <si>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</si>
  <si>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</si>
  <si>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</si>
  <si>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</si>
  <si>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</si>
  <si>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</si>
  <si>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</si>
  <si>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</si>
  <si>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</si>
  <si>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</si>
  <si>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</si>
  <si>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</si>
  <si>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</si>
  <si>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</si>
  <si>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</si>
  <si>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</si>
  <si>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</si>
  <si>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</si>
  <si>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</si>
  <si>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</si>
  <si>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</si>
  <si>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</si>
  <si>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</si>
  <si>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</si>
  <si>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</si>
  <si>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</si>
  <si>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</si>
  <si>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</si>
  <si>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</si>
  <si>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</si>
  <si>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</si>
  <si>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</si>
  <si>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</si>
  <si>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</si>
  <si>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</si>
  <si>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</si>
  <si>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</si>
  <si>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</si>
  <si>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</si>
  <si>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</si>
  <si>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</si>
  <si>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</si>
  <si>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</si>
  <si>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</si>
  <si>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</si>
  <si>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</si>
  <si>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</si>
  <si>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</si>
  <si>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</si>
  <si>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</si>
  <si>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</si>
  <si>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</si>
  <si>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</si>
  <si>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</si>
  <si>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</si>
  <si>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</si>
  <si>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</si>
  <si>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</si>
  <si>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</si>
  <si>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</si>
  <si>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</si>
  <si>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</si>
  <si>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</si>
  <si>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</si>
  <si>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</si>
  <si>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</si>
  <si>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</si>
  <si>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</si>
  <si>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</si>
  <si>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</si>
  <si>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</si>
  <si>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</si>
  <si>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</si>
  <si>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</si>
  <si>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</si>
  <si>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</si>
  <si>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</si>
  <si>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</si>
  <si>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</si>
  <si>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</si>
  <si>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</si>
  <si>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</si>
  <si>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</si>
  <si>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</si>
  <si>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</si>
  <si>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</si>
  <si>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</si>
  <si>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</si>
  <si>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</si>
  <si>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</si>
  <si>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</si>
  <si>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</si>
  <si>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</si>
  <si>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</si>
  <si>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</si>
  <si>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</si>
  <si>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</si>
  <si>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</si>
  <si>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</si>
  <si>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</si>
  <si>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</si>
  <si>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</si>
  <si>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</si>
  <si>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</si>
  <si>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</si>
  <si>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</si>
  <si>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</si>
  <si>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</si>
  <si>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</si>
  <si>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</si>
  <si>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</si>
  <si>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</si>
  <si>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</si>
  <si>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</si>
  <si>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</si>
  <si>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</si>
  <si>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</si>
  <si>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</si>
  <si>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</si>
  <si>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</si>
  <si>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</si>
  <si>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</si>
  <si>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</si>
  <si>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</si>
  <si>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</si>
  <si>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</si>
  <si>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</si>
  <si>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</si>
  <si>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</si>
  <si>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</si>
  <si>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</si>
  <si>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</si>
  <si>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</si>
  <si>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</si>
  <si>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</si>
  <si>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</si>
  <si>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</si>
  <si>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</si>
  <si>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</si>
  <si>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</si>
  <si>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</si>
  <si>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</si>
  <si>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</si>
  <si>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</si>
  <si>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</si>
  <si>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</si>
  <si>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</si>
  <si>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</si>
  <si>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</si>
  <si>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</si>
  <si>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</si>
  <si>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</si>
  <si>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</si>
  <si>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</si>
  <si>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</si>
  <si>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</si>
  <si>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</si>
  <si>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</si>
  <si>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</si>
  <si>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</si>
  <si>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</si>
  <si>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</si>
  <si>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</si>
  <si>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</si>
  <si>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</si>
  <si>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</si>
  <si>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</si>
  <si>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</si>
  <si>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</si>
  <si>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</si>
  <si>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</si>
  <si>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</si>
  <si>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</si>
  <si>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</si>
  <si>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</si>
  <si>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</si>
  <si>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</si>
  <si>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</si>
  <si>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</si>
  <si>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</si>
  <si>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</si>
  <si>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</si>
  <si>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</si>
  <si>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</si>
  <si>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</si>
  <si>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</si>
  <si>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</si>
  <si>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</si>
  <si>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</si>
  <si>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</si>
  <si>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</si>
  <si>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</si>
  <si>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</si>
  <si>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</si>
  <si>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</si>
  <si>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</si>
  <si>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</si>
  <si>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</si>
  <si>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</si>
  <si>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</si>
  <si>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</si>
  <si>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</si>
  <si>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</si>
  <si>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</si>
  <si>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</si>
  <si>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</si>
  <si>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</si>
  <si>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</si>
  <si>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</si>
  <si>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</si>
  <si>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</si>
  <si>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</si>
  <si>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</si>
  <si>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</si>
  <si>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</si>
  <si>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</si>
  <si>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</si>
  <si>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</si>
  <si>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</si>
  <si>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</si>
  <si>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</si>
  <si>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</si>
  <si>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</si>
  <si>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</si>
  <si>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</si>
  <si>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</si>
  <si>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</si>
  <si>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</si>
  <si>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</si>
  <si>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</si>
  <si>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</si>
  <si>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</si>
  <si>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</si>
  <si>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</si>
  <si>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</si>
  <si>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</si>
  <si>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</si>
  <si>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</si>
  <si>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</si>
  <si>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</si>
  <si>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</si>
  <si>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</si>
  <si>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</si>
  <si>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</si>
  <si>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</si>
  <si>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</si>
  <si>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</si>
  <si>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</si>
  <si>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</si>
  <si>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</si>
  <si>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</si>
  <si>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</si>
  <si>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</si>
  <si>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</si>
  <si>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</si>
  <si>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</si>
  <si>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</si>
  <si>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</si>
  <si>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</si>
  <si>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</si>
  <si>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</si>
  <si>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</si>
  <si>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</si>
  <si>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</si>
  <si>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</si>
  <si>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</si>
  <si>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</si>
  <si>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</si>
  <si>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</si>
  <si>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</si>
  <si>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</si>
  <si>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</si>
  <si>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</si>
  <si>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</si>
  <si>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</si>
  <si>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</si>
  <si>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</si>
  <si>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</si>
  <si>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</si>
  <si>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</si>
  <si>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</si>
  <si>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</si>
  <si>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</si>
  <si>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</si>
  <si>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</si>
  <si>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</si>
  <si>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</si>
  <si>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</si>
  <si>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</si>
  <si>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</si>
  <si>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</si>
  <si>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</si>
  <si>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</si>
  <si>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</si>
  <si>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</si>
  <si>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</si>
  <si>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</si>
  <si>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</si>
  <si>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</si>
  <si>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</si>
  <si>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</si>
  <si>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</si>
  <si>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</si>
  <si>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</si>
  <si>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</si>
  <si>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</si>
  <si>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</si>
  <si>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</si>
  <si>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</si>
  <si>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</si>
  <si>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</si>
  <si>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</si>
  <si>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</si>
  <si>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</si>
  <si>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</si>
  <si>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</si>
  <si>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</si>
  <si>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</si>
  <si>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</si>
  <si>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</si>
  <si>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</si>
  <si>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</si>
  <si>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</si>
  <si>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</si>
  <si>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</si>
  <si>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</si>
  <si>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</si>
  <si>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</si>
  <si>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</si>
  <si>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</si>
  <si>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</si>
  <si>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</si>
  <si>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</si>
  <si>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</si>
  <si>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</si>
  <si>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</si>
  <si>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</si>
  <si>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</si>
  <si>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</si>
  <si>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</si>
  <si>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</si>
  <si>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</si>
  <si>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</si>
  <si>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</si>
  <si>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</si>
  <si>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</si>
  <si>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</si>
  <si>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</si>
  <si>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</si>
  <si>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</si>
  <si>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</si>
  <si>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</si>
  <si>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</si>
  <si>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</si>
  <si>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</si>
  <si>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</si>
  <si>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</si>
  <si>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</si>
  <si>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</si>
  <si>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</si>
  <si>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</si>
  <si>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</si>
  <si>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</si>
  <si>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</si>
  <si>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</si>
  <si>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</si>
  <si>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</si>
  <si>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</si>
  <si>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</si>
  <si>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</si>
  <si>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</si>
  <si>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</si>
  <si>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</si>
  <si>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</si>
  <si>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</si>
  <si>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</si>
  <si>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</si>
  <si>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</si>
  <si>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</si>
  <si>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</si>
  <si>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</si>
  <si>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</si>
  <si>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</si>
  <si>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</si>
  <si>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</si>
  <si>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</si>
  <si>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</si>
  <si>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</si>
  <si>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</si>
  <si>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</si>
  <si>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</si>
  <si>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</si>
  <si>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</si>
  <si>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</si>
  <si>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</si>
  <si>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</si>
  <si>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</si>
  <si>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</si>
  <si>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</si>
  <si>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</si>
  <si>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</si>
  <si>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</si>
  <si>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</si>
  <si>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</si>
  <si>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</si>
  <si>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</si>
  <si>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</si>
  <si>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</si>
  <si>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</si>
  <si>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</si>
  <si>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</si>
  <si>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</si>
  <si>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</si>
  <si>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</si>
  <si>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</si>
  <si>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</si>
  <si>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</si>
  <si>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</si>
  <si>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</si>
  <si>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</si>
  <si>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</si>
  <si>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</si>
  <si>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</si>
  <si>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</si>
  <si>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</si>
  <si>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</si>
  <si>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</si>
  <si>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</si>
  <si>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</si>
  <si>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</si>
  <si>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</si>
  <si>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</si>
  <si>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</si>
  <si>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</si>
  <si>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</si>
  <si>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</si>
  <si>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</si>
  <si>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</si>
  <si>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</si>
  <si>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</si>
  <si>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</si>
  <si>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</si>
  <si>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</si>
  <si>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</si>
  <si>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</si>
  <si>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</si>
  <si>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</si>
  <si>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</si>
  <si>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</si>
  <si>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</si>
  <si>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</si>
  <si>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</si>
  <si>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</si>
  <si>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</si>
  <si>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</si>
  <si>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</si>
  <si>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</si>
  <si>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</si>
  <si>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</si>
  <si>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</si>
  <si>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</si>
  <si>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</si>
  <si>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</si>
  <si>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</si>
  <si>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</si>
  <si>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</si>
  <si>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</si>
  <si>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</si>
  <si>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</si>
  <si>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</si>
  <si>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</si>
  <si>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</si>
  <si>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</si>
  <si>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</si>
  <si>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</si>
  <si>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</si>
  <si>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</si>
  <si>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</si>
  <si>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</si>
  <si>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</si>
  <si>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</si>
  <si>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</si>
  <si>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</si>
  <si>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</si>
  <si>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</si>
  <si>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</si>
  <si>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</si>
  <si>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</si>
  <si>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</si>
  <si>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</si>
  <si>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</si>
  <si>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</si>
  <si>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</si>
  <si>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</si>
  <si>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</si>
  <si>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</si>
  <si>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</si>
  <si>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</si>
  <si>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</si>
  <si>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</si>
  <si>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</si>
  <si>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</si>
  <si>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</si>
  <si>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</si>
  <si>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</si>
  <si>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</si>
  <si>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</si>
  <si>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</si>
  <si>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</si>
  <si>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</si>
  <si>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</si>
  <si>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</si>
  <si>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</si>
  <si>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</si>
  <si>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</si>
  <si>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</si>
  <si>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</si>
  <si>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</si>
  <si>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</si>
  <si>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</si>
  <si>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</si>
  <si>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</si>
  <si>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</si>
  <si>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</si>
  <si>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</si>
  <si>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</si>
  <si>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</si>
  <si>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</si>
  <si>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</si>
  <si>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</si>
  <si>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</si>
  <si>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</si>
  <si>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</si>
  <si>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</si>
  <si>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</si>
  <si>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</si>
  <si>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</si>
  <si>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</si>
  <si>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</si>
  <si>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</si>
  <si>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</si>
  <si>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</si>
  <si>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</si>
  <si>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</si>
  <si>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</si>
  <si>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</si>
  <si>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</si>
  <si>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</si>
  <si>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</si>
  <si>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</si>
  <si>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</si>
  <si>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</si>
  <si>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</si>
  <si>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</si>
  <si>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</si>
  <si>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</si>
  <si>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</si>
  <si>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</si>
  <si>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</si>
  <si>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</si>
  <si>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</si>
  <si>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</si>
  <si>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</si>
  <si>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</si>
  <si>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</si>
  <si>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</si>
  <si>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</si>
  <si>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</si>
  <si>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</si>
  <si>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</si>
  <si>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</si>
  <si>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</si>
  <si>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</si>
  <si>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</si>
  <si>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</si>
  <si>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</si>
  <si>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</si>
  <si>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</si>
  <si>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</si>
  <si>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</si>
  <si>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</si>
  <si>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</si>
  <si>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</si>
  <si>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</si>
  <si>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</si>
  <si>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</si>
  <si>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</si>
  <si>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</si>
  <si>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</si>
  <si>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</si>
  <si>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</si>
  <si>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</si>
  <si>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</si>
  <si>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</si>
  <si>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</si>
  <si>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</si>
  <si>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</si>
  <si>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</si>
  <si>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</si>
  <si>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</si>
  <si>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</si>
  <si>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</si>
  <si>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</si>
  <si>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</si>
  <si>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</si>
  <si>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</si>
  <si>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</si>
  <si>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</si>
  <si>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</si>
  <si>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</si>
  <si>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</si>
  <si>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</si>
  <si>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</si>
  <si>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</si>
  <si>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</si>
  <si>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</si>
  <si>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</si>
  <si>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</si>
  <si>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</si>
  <si>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</si>
  <si>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</si>
  <si>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</si>
  <si>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</si>
  <si>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</si>
  <si>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</si>
  <si>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</si>
  <si>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</si>
  <si>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</si>
  <si>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</si>
  <si>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</si>
  <si>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</si>
  <si>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</si>
  <si>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</si>
  <si>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</si>
  <si>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</si>
  <si>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</si>
  <si>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</si>
  <si>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</si>
  <si>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</si>
  <si>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</si>
  <si>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</si>
  <si>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</si>
  <si>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</si>
  <si>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</si>
  <si>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</si>
  <si>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</si>
  <si>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</si>
  <si>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</si>
  <si>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</si>
  <si>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</si>
  <si>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</si>
  <si>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</si>
  <si>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</si>
  <si>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</si>
  <si>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</si>
  <si>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</si>
  <si>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</si>
  <si>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</si>
  <si>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</si>
  <si>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</si>
  <si>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</si>
  <si>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</si>
  <si>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</si>
  <si>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</si>
  <si>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</si>
  <si>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</si>
  <si>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</si>
  <si>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</si>
  <si>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</si>
  <si>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</si>
  <si>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</si>
  <si>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</si>
  <si>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</si>
  <si>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</si>
  <si>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</si>
  <si>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</si>
  <si>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</si>
  <si>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</si>
  <si>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</si>
  <si>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</si>
  <si>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</si>
  <si>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</si>
  <si>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</si>
  <si>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</si>
  <si>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</si>
  <si>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</si>
  <si>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</si>
  <si>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</si>
  <si>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</si>
  <si>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</si>
  <si>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</si>
  <si>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</si>
  <si>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</si>
  <si>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</si>
  <si>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</si>
  <si>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</si>
  <si>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</si>
  <si>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</si>
  <si>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</si>
  <si>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</si>
  <si>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</si>
  <si>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</si>
  <si>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</si>
  <si>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</si>
  <si>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</si>
  <si>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</si>
  <si>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</si>
  <si>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</si>
  <si>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</si>
  <si>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</si>
  <si>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</si>
  <si>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</si>
  <si>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</si>
  <si>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</si>
  <si>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</si>
  <si>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</si>
  <si>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</si>
  <si>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</si>
  <si>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</si>
  <si>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</si>
  <si>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</si>
  <si>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</si>
  <si>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</si>
  <si>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</si>
  <si>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</si>
  <si>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</si>
  <si>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</si>
  <si>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</si>
  <si>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</si>
  <si>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</si>
  <si>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</si>
  <si>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</si>
  <si>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</si>
  <si>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</si>
  <si>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</si>
  <si>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</si>
  <si>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</si>
  <si>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</si>
  <si>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</si>
  <si>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</si>
  <si>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</si>
  <si>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</si>
  <si>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</si>
  <si>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</si>
  <si>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</si>
  <si>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</si>
  <si>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</si>
  <si>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</si>
  <si>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</si>
  <si>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</si>
  <si>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</si>
  <si>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</si>
  <si>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</si>
  <si>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</si>
  <si>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</si>
  <si>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</si>
  <si>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</si>
  <si>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</si>
  <si>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</si>
  <si>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</si>
  <si>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</si>
  <si>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</si>
  <si>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</si>
  <si>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</si>
  <si>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</si>
  <si>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</si>
  <si>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</si>
  <si>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</si>
  <si>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</si>
  <si>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</si>
  <si>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</si>
  <si>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</si>
  <si>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</si>
  <si>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</si>
  <si>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</si>
  <si>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</si>
  <si>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</si>
  <si>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</si>
  <si>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</si>
  <si>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</si>
  <si>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</si>
  <si>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</si>
  <si>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</si>
  <si>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</si>
  <si>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</si>
  <si>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</si>
  <si>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</si>
  <si>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</si>
  <si>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</si>
  <si>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</si>
  <si>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</si>
  <si>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</si>
  <si>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</si>
  <si>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</si>
  <si>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</si>
  <si>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</si>
  <si>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</si>
  <si>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</si>
  <si>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</si>
  <si>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</si>
  <si>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</si>
  <si>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</si>
  <si>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</si>
  <si>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</si>
  <si>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</si>
  <si>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</si>
  <si>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</si>
  <si>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</si>
  <si>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</si>
  <si>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</si>
  <si>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</si>
  <si>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</si>
  <si>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</si>
  <si>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</si>
  <si>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</si>
  <si>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</si>
  <si>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</si>
  <si>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</si>
  <si>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</si>
  <si>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</si>
  <si>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</si>
  <si>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</si>
  <si>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</si>
  <si>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</si>
  <si>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</si>
  <si>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</si>
  <si>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</si>
  <si>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</si>
  <si>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</si>
  <si>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</si>
  <si>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</si>
  <si>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</si>
  <si>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</si>
  <si>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</si>
  <si>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</si>
  <si>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</si>
  <si>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</si>
  <si>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</si>
  <si>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</si>
  <si>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</si>
  <si>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</si>
  <si>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</si>
  <si>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</si>
  <si>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</si>
  <si>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</si>
  <si>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</si>
  <si>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</si>
  <si>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</si>
  <si>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</si>
  <si>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</si>
  <si>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</si>
  <si>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</si>
  <si>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</si>
  <si>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</si>
  <si>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</si>
  <si>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</si>
  <si>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</si>
  <si>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</si>
  <si>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</si>
  <si>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</si>
  <si>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</si>
  <si>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</si>
  <si>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</si>
  <si>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</si>
  <si>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</si>
  <si>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</si>
  <si>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</si>
  <si>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</si>
  <si>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</si>
  <si>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</si>
  <si>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</si>
  <si>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</si>
  <si>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</si>
  <si>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</si>
  <si>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</si>
  <si>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</si>
  <si>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</si>
  <si>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</si>
  <si>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</si>
  <si>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</si>
  <si>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</si>
  <si>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</si>
  <si>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</si>
  <si>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</si>
  <si>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</si>
  <si>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</si>
  <si>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</si>
  <si>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</si>
  <si>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</si>
  <si>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</si>
  <si>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</si>
  <si>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</si>
  <si>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</si>
  <si>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</si>
  <si>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</si>
  <si>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</si>
  <si>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</si>
  <si>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</si>
  <si>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</si>
  <si>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</si>
  <si>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</si>
  <si>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</si>
  <si>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</si>
  <si>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</si>
  <si>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</si>
  <si>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</si>
  <si>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</si>
  <si>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</si>
  <si>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</si>
  <si>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</si>
  <si>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</si>
  <si>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</si>
  <si>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</si>
  <si>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</si>
  <si>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</si>
  <si>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</si>
  <si>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</si>
  <si>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</si>
  <si>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</si>
  <si>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</si>
  <si>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</si>
  <si>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</si>
  <si>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</si>
  <si>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</si>
  <si>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</si>
  <si>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</si>
  <si>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</si>
  <si>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</si>
  <si>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</si>
  <si>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</si>
  <si>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</si>
  <si>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</si>
  <si>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</si>
  <si>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</si>
  <si>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</si>
  <si>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</si>
  <si>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</si>
  <si>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</si>
  <si>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</si>
  <si>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</si>
  <si>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</si>
  <si>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</si>
  <si>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</si>
  <si>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</si>
  <si>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</si>
  <si>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</si>
  <si>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</si>
  <si>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</si>
  <si>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</si>
  <si>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</si>
  <si>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</si>
  <si>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</si>
  <si>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</si>
  <si>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</si>
  <si>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</si>
  <si>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</si>
  <si>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</si>
  <si>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</si>
  <si>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</si>
  <si>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</si>
  <si>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</si>
  <si>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</si>
  <si>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</si>
  <si>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</si>
  <si>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</si>
  <si>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</si>
  <si>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</si>
  <si>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</si>
  <si>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</si>
  <si>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</si>
  <si>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</si>
  <si>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</si>
  <si>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</si>
  <si>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</si>
  <si>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</si>
  <si>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</si>
  <si>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</si>
  <si>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</si>
  <si>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</si>
  <si>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</si>
  <si>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</si>
  <si>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</si>
  <si>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</si>
  <si>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</si>
  <si>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</si>
  <si>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</si>
  <si>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</si>
  <si>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</si>
  <si>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</si>
  <si>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</si>
  <si>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</si>
  <si>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</si>
  <si>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</si>
  <si>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</si>
  <si>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</si>
  <si>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</si>
  <si>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</si>
  <si>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</si>
  <si>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</si>
  <si>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</si>
  <si>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</si>
  <si>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</si>
  <si>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</si>
  <si>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</si>
  <si>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</si>
  <si>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</si>
  <si>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</si>
  <si>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</si>
  <si>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</si>
  <si>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</si>
  <si>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</si>
  <si>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</si>
  <si>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</si>
  <si>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</si>
  <si>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</si>
  <si>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</si>
  <si>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</si>
  <si>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</si>
  <si>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</si>
  <si>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</si>
  <si>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</si>
  <si>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</si>
  <si>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</si>
  <si>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</si>
  <si>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</si>
  <si>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</si>
  <si>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</si>
  <si>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</si>
  <si>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</si>
  <si>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</si>
  <si>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</si>
  <si>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</si>
  <si>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</si>
  <si>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</si>
  <si>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</si>
  <si>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</si>
  <si>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</si>
  <si>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</si>
  <si>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</si>
  <si>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</si>
  <si>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</si>
  <si>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</si>
  <si>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</si>
  <si>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</si>
  <si>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</si>
  <si>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</si>
  <si>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</si>
  <si>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</si>
  <si>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</si>
  <si>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</si>
  <si>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</si>
  <si>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</si>
  <si>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</si>
  <si>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</si>
  <si>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</si>
  <si>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</si>
  <si>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</si>
  <si>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</si>
  <si>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</si>
  <si>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</si>
  <si>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</si>
  <si>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</si>
  <si>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</si>
  <si>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</si>
  <si>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</si>
  <si>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</si>
  <si>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</si>
  <si>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</si>
  <si>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</si>
  <si>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</si>
  <si>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</si>
  <si>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</si>
  <si>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</si>
  <si>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</si>
  <si>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</si>
  <si>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</si>
  <si>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</si>
  <si>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</si>
  <si>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</si>
  <si>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</si>
  <si>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</si>
  <si>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</si>
  <si>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</si>
  <si>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</si>
  <si>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</si>
  <si>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</si>
  <si>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</si>
  <si>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</si>
  <si>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</si>
  <si>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</si>
  <si>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</si>
  <si>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</si>
  <si>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</si>
  <si>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</si>
  <si>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</si>
  <si>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</si>
  <si>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</si>
  <si>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</si>
  <si>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</si>
  <si>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</si>
  <si>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</si>
  <si>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</si>
  <si>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</si>
  <si>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</si>
  <si>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</si>
  <si>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</si>
  <si>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</si>
  <si>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</si>
  <si>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</si>
  <si>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</si>
  <si>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</si>
  <si>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</si>
  <si>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</si>
  <si>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</si>
  <si>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</si>
  <si>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</si>
  <si>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</si>
  <si>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</si>
  <si>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</si>
  <si>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</si>
  <si>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</si>
  <si>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</si>
  <si>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</si>
  <si>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</si>
  <si>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</si>
  <si>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</si>
  <si>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</si>
  <si>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</si>
  <si>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</si>
  <si>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</si>
  <si>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</si>
  <si>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</si>
  <si>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</si>
  <si>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</si>
  <si>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</si>
  <si>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</si>
  <si>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</si>
  <si>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</si>
  <si>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</si>
  <si>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</si>
  <si>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</si>
  <si>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</si>
  <si>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</si>
  <si>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</si>
  <si>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</si>
  <si>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</si>
  <si>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</si>
  <si>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</si>
  <si>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</si>
  <si>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</si>
  <si>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</si>
  <si>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</si>
  <si>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</si>
  <si>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</si>
  <si>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</si>
  <si>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</si>
  <si>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</si>
  <si>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</si>
  <si>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</si>
  <si>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</si>
  <si>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</si>
  <si>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</si>
  <si>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</si>
  <si>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</si>
  <si>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</si>
  <si>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</si>
  <si>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</si>
  <si>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</si>
  <si>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</si>
  <si>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</si>
  <si>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</si>
  <si>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</si>
  <si>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</si>
  <si>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</si>
  <si>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</si>
  <si>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</si>
  <si>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</si>
  <si>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</si>
  <si>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</si>
  <si>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</si>
  <si>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</si>
  <si>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</si>
  <si>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</si>
  <si>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</si>
  <si>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</si>
  <si>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</si>
  <si>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</si>
  <si>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</si>
  <si>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</si>
  <si>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</si>
  <si>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</si>
  <si>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</si>
  <si>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</si>
  <si>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</si>
  <si>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</si>
  <si>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</si>
  <si>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</si>
  <si>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</si>
  <si>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</si>
  <si>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</si>
  <si>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</si>
  <si>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</si>
  <si>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</si>
  <si>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</si>
  <si>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</si>
  <si>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</si>
  <si>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</si>
  <si>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</si>
  <si>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</si>
  <si>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</si>
  <si>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</si>
  <si>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</si>
  <si>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</si>
  <si>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</si>
  <si>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</si>
  <si>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</si>
  <si>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</si>
  <si>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</si>
  <si>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</si>
  <si>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</si>
  <si>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</si>
  <si>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</si>
  <si>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</si>
  <si>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</si>
  <si>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</si>
  <si>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</si>
  <si>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</si>
  <si>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</si>
  <si>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</si>
  <si>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</si>
  <si>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</si>
  <si>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</si>
  <si>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</si>
  <si>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</si>
  <si>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</si>
  <si>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</si>
  <si>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</si>
  <si>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</si>
  <si>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</si>
  <si>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</si>
  <si>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</si>
  <si>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</si>
  <si>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</si>
  <si>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</si>
  <si>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</si>
  <si>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</si>
  <si>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</si>
  <si>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</si>
  <si>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</si>
  <si>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</si>
  <si>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</si>
  <si>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</si>
  <si>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</si>
  <si>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</si>
  <si>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</si>
  <si>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</si>
  <si>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</si>
  <si>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</si>
  <si>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</si>
  <si>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</si>
  <si>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</si>
  <si>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</si>
  <si>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</si>
  <si>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</si>
  <si>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</si>
  <si>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</si>
  <si>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</si>
  <si>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</si>
  <si>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</si>
  <si>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</si>
  <si>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</si>
  <si>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</si>
  <si>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</si>
  <si>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</si>
  <si>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</si>
  <si>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</si>
  <si>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</si>
  <si>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</si>
  <si>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</si>
  <si>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</si>
  <si>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</si>
  <si>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</si>
  <si>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</si>
  <si>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</si>
  <si>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</si>
  <si>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</si>
  <si>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</si>
  <si>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</si>
  <si>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</si>
  <si>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</si>
  <si>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</si>
  <si>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</si>
  <si>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</si>
  <si>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</si>
  <si>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</si>
  <si>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</si>
  <si>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</si>
  <si>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</si>
  <si>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</si>
  <si>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</si>
  <si>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</si>
  <si>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</si>
  <si>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</si>
  <si>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</si>
  <si>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</si>
  <si>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</si>
  <si>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</si>
  <si>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</si>
  <si>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</si>
  <si>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</si>
  <si>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</si>
  <si>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</si>
  <si>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</si>
  <si>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</si>
  <si>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</si>
  <si>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</si>
  <si>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</si>
  <si>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</si>
  <si>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</si>
  <si>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</si>
  <si>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</si>
  <si>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</si>
  <si>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</si>
  <si>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</si>
  <si>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</si>
  <si>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</si>
  <si>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</si>
  <si>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</si>
  <si>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</si>
  <si>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</si>
  <si>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</si>
  <si>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</si>
  <si>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</si>
  <si>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</si>
  <si>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</si>
  <si>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</si>
  <si>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</si>
  <si>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</si>
  <si>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</si>
  <si>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</si>
  <si>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</si>
  <si>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</si>
  <si>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</si>
  <si>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</si>
  <si>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</si>
  <si>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</si>
  <si>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</si>
  <si>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</si>
  <si>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</si>
  <si>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</si>
  <si>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</si>
  <si>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</si>
  <si>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</si>
  <si>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</si>
  <si>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</si>
  <si>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</si>
  <si>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</si>
  <si>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</si>
  <si>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</si>
  <si>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</si>
  <si>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</si>
  <si>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</si>
  <si>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</si>
  <si>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</si>
  <si>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</si>
  <si>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</si>
  <si>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</si>
  <si>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</si>
  <si>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</si>
  <si>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</si>
  <si>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</si>
  <si>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</si>
  <si>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</si>
  <si>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</si>
  <si>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</si>
  <si>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</si>
  <si>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</si>
  <si>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</si>
  <si>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</si>
  <si>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</si>
  <si>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</si>
  <si>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</si>
  <si>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</si>
  <si>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</si>
  <si>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</si>
  <si>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</si>
  <si>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</si>
  <si>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</si>
  <si>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</si>
  <si>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</si>
  <si>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</si>
  <si>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</si>
  <si>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</si>
  <si>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</si>
  <si>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</si>
  <si>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</si>
  <si>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</si>
  <si>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</si>
  <si>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</si>
  <si>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</si>
  <si>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</si>
  <si>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</si>
  <si>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</si>
  <si>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</si>
  <si>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</si>
  <si>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</si>
  <si>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</si>
  <si>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</si>
  <si>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</si>
  <si>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</si>
  <si>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</si>
  <si>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</si>
  <si>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</si>
  <si>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</si>
  <si>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</si>
  <si>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</si>
  <si>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</si>
  <si>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</si>
  <si>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</si>
  <si>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</si>
  <si>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</si>
  <si>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</si>
  <si>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</si>
  <si>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</si>
  <si>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</si>
  <si>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</si>
  <si>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</si>
  <si>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</si>
  <si>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</si>
  <si>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</si>
  <si>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</si>
  <si>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</si>
  <si>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</si>
  <si>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</si>
  <si>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</si>
  <si>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</si>
  <si>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</si>
  <si>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</si>
  <si>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</si>
  <si>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</si>
  <si>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</si>
  <si>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</si>
  <si>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</si>
  <si>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</si>
  <si>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</si>
  <si>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</si>
  <si>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</si>
  <si>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</si>
  <si>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</si>
  <si>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</si>
  <si>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</si>
  <si>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</si>
  <si>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</si>
  <si>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</si>
  <si>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</si>
  <si>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</si>
  <si>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</si>
  <si>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</si>
  <si>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</si>
  <si>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</si>
  <si>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</si>
  <si>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</si>
  <si>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</si>
  <si>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</si>
  <si>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</si>
  <si>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</si>
  <si>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</si>
  <si>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</si>
  <si>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</si>
  <si>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</si>
  <si>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</si>
  <si>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</si>
  <si>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</si>
  <si>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</si>
  <si>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</si>
  <si>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</si>
  <si>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</si>
  <si>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</si>
  <si>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</si>
  <si>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</si>
  <si>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</si>
  <si>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</si>
  <si>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</si>
  <si>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</si>
  <si>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</si>
  <si>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</si>
  <si>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</si>
  <si>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</si>
  <si>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</si>
  <si>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</si>
  <si>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</si>
  <si>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</si>
  <si>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</si>
  <si>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</si>
  <si>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</si>
  <si>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</si>
  <si>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</si>
  <si>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</si>
  <si>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</si>
  <si>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</si>
  <si>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</si>
  <si>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</si>
  <si>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</si>
  <si>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</si>
  <si>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</si>
  <si>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</si>
  <si>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</si>
  <si>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</si>
  <si>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</si>
  <si>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</si>
  <si>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</si>
  <si>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</si>
  <si>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</si>
  <si>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</si>
  <si>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</si>
  <si>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</si>
  <si>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</si>
  <si>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</si>
  <si>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</si>
  <si>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</si>
  <si>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</si>
  <si>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</si>
  <si>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</si>
  <si>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</si>
  <si>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</si>
  <si>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</si>
  <si>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</si>
  <si>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</si>
  <si>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</si>
  <si>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</si>
  <si>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</si>
  <si>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</si>
  <si>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</si>
  <si>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</si>
  <si>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</si>
  <si>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</si>
  <si>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</si>
  <si>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</si>
  <si>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</si>
  <si>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</si>
  <si>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</si>
  <si>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</si>
  <si>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</si>
  <si>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</si>
  <si>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</si>
  <si>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</si>
  <si>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</si>
  <si>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</si>
  <si>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</si>
  <si>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</si>
  <si>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</si>
  <si>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</si>
  <si>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</si>
  <si>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</si>
  <si>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</si>
  <si>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</si>
  <si>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</si>
  <si>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</si>
  <si>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</si>
  <si>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</si>
  <si>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</si>
  <si>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</si>
  <si>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</si>
  <si>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</si>
  <si>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</si>
  <si>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</si>
  <si>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</si>
  <si>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</si>
  <si>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</si>
  <si>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</si>
  <si>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</si>
  <si>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</si>
  <si>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</si>
  <si>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</si>
  <si>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</si>
  <si>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</si>
  <si>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</si>
  <si>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</si>
  <si>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</si>
  <si>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</si>
  <si>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</si>
  <si>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</si>
  <si>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</si>
  <si>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</si>
  <si>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</si>
  <si>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</si>
  <si>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</si>
  <si>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</si>
  <si>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</si>
  <si>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</si>
  <si>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</si>
  <si>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</si>
  <si>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</si>
  <si>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</si>
  <si>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</si>
  <si>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</si>
  <si>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</si>
  <si>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</si>
  <si>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</si>
  <si>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</si>
  <si>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</si>
  <si>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</si>
  <si>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</si>
  <si>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</si>
  <si>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</si>
  <si>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</si>
  <si>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</si>
  <si>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</si>
  <si>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</si>
  <si>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</si>
  <si>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</si>
  <si>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</si>
  <si>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</si>
  <si>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</si>
  <si>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</si>
  <si>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</si>
  <si>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</si>
  <si>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</si>
  <si>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</si>
  <si>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</si>
  <si>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</si>
  <si>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</si>
  <si>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</si>
  <si>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</si>
  <si>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</si>
  <si>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</si>
  <si>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</si>
  <si>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</si>
  <si>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</si>
  <si>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</si>
  <si>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</si>
  <si>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</si>
  <si>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</si>
  <si>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</si>
  <si>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</si>
  <si>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</si>
  <si>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</si>
  <si>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</si>
  <si>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</si>
  <si>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</si>
  <si>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</si>
  <si>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</si>
  <si>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</si>
  <si>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</si>
  <si>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</si>
  <si>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</si>
  <si>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</si>
  <si>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</si>
  <si>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</si>
  <si>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</si>
  <si>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</si>
  <si>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</si>
  <si>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</si>
  <si>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</si>
  <si>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</si>
  <si>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</si>
  <si>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</si>
  <si>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</si>
  <si>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</si>
  <si>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</si>
  <si>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</si>
  <si>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</si>
  <si>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</si>
  <si>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</si>
  <si>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</si>
  <si>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</si>
  <si>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</si>
  <si>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</si>
  <si>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</si>
  <si>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</si>
  <si>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</si>
  <si>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</si>
  <si>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</si>
  <si>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</si>
  <si>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</si>
  <si>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</si>
  <si>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</si>
  <si>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</si>
  <si>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</si>
  <si>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</si>
  <si>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</si>
  <si>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</si>
  <si>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</si>
  <si>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</si>
  <si>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</si>
  <si>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</si>
  <si>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</si>
  <si>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</si>
  <si>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</si>
  <si>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</si>
  <si>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</si>
  <si>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</si>
  <si>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</si>
  <si>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</si>
  <si>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</si>
  <si>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</si>
  <si>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</si>
  <si>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</si>
  <si>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</si>
  <si>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</si>
  <si>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</si>
  <si>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</si>
  <si>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</si>
  <si>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</si>
  <si>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</si>
  <si>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</si>
  <si>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</si>
  <si>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</si>
  <si>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</si>
  <si>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</si>
  <si>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</si>
  <si>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</si>
  <si>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</si>
  <si>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</si>
  <si>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</si>
  <si>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</si>
  <si>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</si>
  <si>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</si>
  <si>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</si>
  <si>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</si>
  <si>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</si>
  <si>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</si>
  <si>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</si>
  <si>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</si>
  <si>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</si>
  <si>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</si>
  <si>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</si>
  <si>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</si>
  <si>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</si>
  <si>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</si>
  <si>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</si>
  <si>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</si>
  <si>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</si>
  <si>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</si>
  <si>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</si>
  <si>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</si>
  <si>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</si>
  <si>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</si>
  <si>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</si>
  <si>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</si>
  <si>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</si>
  <si>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</si>
  <si>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</si>
  <si>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</si>
  <si>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</si>
  <si>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</si>
  <si>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</si>
  <si>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</si>
  <si>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</si>
  <si>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</si>
  <si>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</si>
  <si>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</si>
  <si>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</si>
  <si>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</si>
  <si>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</si>
  <si>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</si>
  <si>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</si>
  <si>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</si>
  <si>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</si>
  <si>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</si>
  <si>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</si>
  <si>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</si>
  <si>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</si>
  <si>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</si>
  <si>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</si>
  <si>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</si>
  <si>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</si>
  <si>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</si>
  <si>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</si>
  <si>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</si>
  <si>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</si>
  <si>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</si>
  <si>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</si>
  <si>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</si>
  <si>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</si>
  <si>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</si>
  <si>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</si>
  <si>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</si>
  <si>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</si>
  <si>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</si>
  <si>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</si>
  <si>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</si>
  <si>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</si>
  <si>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</si>
  <si>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</si>
  <si>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</si>
  <si>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</si>
  <si>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</si>
  <si>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</si>
  <si>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</si>
  <si>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</si>
  <si>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</si>
  <si>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</si>
  <si>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</si>
  <si>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</si>
  <si>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</si>
  <si>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</si>
  <si>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</si>
  <si>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</si>
  <si>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</si>
  <si>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</si>
  <si>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</si>
  <si>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</si>
  <si>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</si>
  <si>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</si>
  <si>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</si>
  <si>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</si>
  <si>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</si>
  <si>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</si>
  <si>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</si>
  <si>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</si>
  <si>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</si>
  <si>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</si>
  <si>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</si>
  <si>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</si>
  <si>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</si>
  <si>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</si>
  <si>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</si>
  <si>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</si>
  <si>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</si>
  <si>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</si>
  <si>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</si>
  <si>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</si>
  <si>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</si>
  <si>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</si>
  <si>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</si>
  <si>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</si>
  <si>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</si>
  <si>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</si>
  <si>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</si>
  <si>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</si>
  <si>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</si>
  <si>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</si>
  <si>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</si>
  <si>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</si>
  <si>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</si>
  <si>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</si>
  <si>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</si>
  <si>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</si>
  <si>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</si>
  <si>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</si>
  <si>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</si>
  <si>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</si>
  <si>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</si>
  <si>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</si>
  <si>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</si>
  <si>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</si>
  <si>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</si>
  <si>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</si>
  <si>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</si>
  <si>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</si>
  <si>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</si>
  <si>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</si>
  <si>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</si>
  <si>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</si>
  <si>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</si>
  <si>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</si>
  <si>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</si>
  <si>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</si>
  <si>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</si>
  <si>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</si>
  <si>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</si>
  <si>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</si>
  <si>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</si>
  <si>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</si>
  <si>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</si>
  <si>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</si>
  <si>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</si>
  <si>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</si>
  <si>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</si>
  <si>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</si>
  <si>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</si>
  <si>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</si>
  <si>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</si>
  <si>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</si>
  <si>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</si>
  <si>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</si>
  <si>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</si>
  <si>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</si>
  <si>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</si>
  <si>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</si>
  <si>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</si>
  <si>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</si>
  <si>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</si>
  <si>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</si>
  <si>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</si>
  <si>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</si>
  <si>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</si>
  <si>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</si>
  <si>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</si>
  <si>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</si>
  <si>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</si>
  <si>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</si>
  <si>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</si>
  <si>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</si>
  <si>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</si>
  <si>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</si>
  <si>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</si>
  <si>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</si>
  <si>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</si>
  <si>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</si>
  <si>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</si>
  <si>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</si>
  <si>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</si>
  <si>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</si>
  <si>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</si>
  <si>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</si>
  <si>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</si>
  <si>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</si>
  <si>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</si>
  <si>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</si>
  <si>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</si>
  <si>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</si>
  <si>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</si>
  <si>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</si>
  <si>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</si>
  <si>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</si>
  <si>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</si>
  <si>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</si>
  <si>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</si>
  <si>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</si>
  <si>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</si>
  <si>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</si>
  <si>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</si>
  <si>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</si>
  <si>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</si>
  <si>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</si>
  <si>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</si>
  <si>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</si>
  <si>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</si>
  <si>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</si>
  <si>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</si>
  <si>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</si>
  <si>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</si>
  <si>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</si>
  <si>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</si>
  <si>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</si>
  <si>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</si>
  <si>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</si>
  <si>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</si>
  <si>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</si>
  <si>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</si>
  <si>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</si>
  <si>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</si>
  <si>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</si>
  <si>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</si>
  <si>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</si>
  <si>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</si>
  <si>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</si>
  <si>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</si>
  <si>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</si>
  <si>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</si>
  <si>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</si>
  <si>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</si>
  <si>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</si>
  <si>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</si>
  <si>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</si>
  <si>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</si>
  <si>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</si>
  <si>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</si>
  <si>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</si>
  <si>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</si>
  <si>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</si>
  <si>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</si>
  <si>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</si>
  <si>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</si>
  <si>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</si>
  <si>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</si>
  <si>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</si>
  <si>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</si>
  <si>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</si>
  <si>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</si>
  <si>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</si>
  <si>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</si>
  <si>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</si>
  <si>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</si>
  <si>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</si>
  <si>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</si>
  <si>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</si>
  <si>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</si>
  <si>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</si>
  <si>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</si>
  <si>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</si>
  <si>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</si>
  <si>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</si>
  <si>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</si>
  <si>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</si>
  <si>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</si>
  <si>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</si>
  <si>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</si>
  <si>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</si>
  <si>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</si>
  <si>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</si>
  <si>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</si>
  <si>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</si>
  <si>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</si>
  <si>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</si>
  <si>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</si>
  <si>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</si>
  <si>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</si>
  <si>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</si>
  <si>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</si>
  <si>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</si>
  <si>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</si>
  <si>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</si>
  <si>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</si>
  <si>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</si>
  <si>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</si>
  <si>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</si>
  <si>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</si>
  <si>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</si>
  <si>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</si>
  <si>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</si>
  <si>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</si>
  <si>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</si>
  <si>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</si>
  <si>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</si>
  <si>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</si>
  <si>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</si>
  <si>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</si>
  <si>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</si>
  <si>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</si>
  <si>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</si>
  <si>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</si>
  <si>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</si>
  <si>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</si>
  <si>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</si>
  <si>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</si>
  <si>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</si>
  <si>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</si>
  <si>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</si>
  <si>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</si>
  <si>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</si>
  <si>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</si>
  <si>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</si>
  <si>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</si>
  <si>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</si>
  <si>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</si>
  <si>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</si>
  <si>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</si>
  <si>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</si>
  <si>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</si>
  <si>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</si>
  <si>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</si>
  <si>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</si>
  <si>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</si>
  <si>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</si>
  <si>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</si>
  <si>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</si>
  <si>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</si>
  <si>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</si>
  <si>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</si>
  <si>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</si>
  <si>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</si>
  <si>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</si>
  <si>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</si>
  <si>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</si>
  <si>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</si>
  <si>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</si>
  <si>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</si>
  <si>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</si>
  <si>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</si>
  <si>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</si>
  <si>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</si>
  <si>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</si>
  <si>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</si>
  <si>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</si>
  <si>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</si>
  <si>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</si>
  <si>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</si>
  <si>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</si>
  <si>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</si>
  <si>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</si>
  <si>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</si>
  <si>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</si>
  <si>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</si>
  <si>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</si>
  <si>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</si>
  <si>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</si>
  <si>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</si>
  <si>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</si>
  <si>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</si>
  <si>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</si>
  <si>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</si>
  <si>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</si>
  <si>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</si>
  <si>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</si>
  <si>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</si>
  <si>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</si>
  <si>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</si>
  <si>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</si>
  <si>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</si>
  <si>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</si>
  <si>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</si>
  <si>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</si>
  <si>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</si>
  <si>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</si>
  <si>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</si>
  <si>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</si>
  <si>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</si>
  <si>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</si>
  <si>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</si>
  <si>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</si>
  <si>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</si>
  <si>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</si>
  <si>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</si>
  <si>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</si>
  <si>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</si>
  <si>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</si>
  <si>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</si>
  <si>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</si>
  <si>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</si>
  <si>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</si>
  <si>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</si>
  <si>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</si>
  <si>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</si>
  <si>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</si>
  <si>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</si>
  <si>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</si>
  <si>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</si>
  <si>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</si>
  <si>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</si>
  <si>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</si>
  <si>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</si>
  <si>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</si>
  <si>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</si>
  <si>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</si>
  <si>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</si>
  <si>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</si>
  <si>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</si>
  <si>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</si>
  <si>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</si>
  <si>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</si>
  <si>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</si>
  <si>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</si>
  <si>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</si>
  <si>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</si>
  <si>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</si>
  <si>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</si>
  <si>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</si>
  <si>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</si>
  <si>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</si>
  <si>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</si>
  <si>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</si>
  <si>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</si>
  <si>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</si>
  <si>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</si>
  <si>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</si>
  <si>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</si>
  <si>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</si>
  <si>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</si>
  <si>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</si>
  <si>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</si>
  <si>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</si>
  <si>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</si>
  <si>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</si>
  <si>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</si>
  <si>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</si>
  <si>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</si>
  <si>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</si>
  <si>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</si>
  <si>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</si>
  <si>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</si>
  <si>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</si>
  <si>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</si>
  <si>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</si>
  <si>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</si>
  <si>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</si>
  <si>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</si>
  <si>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</si>
  <si>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</si>
  <si>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</si>
  <si>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</si>
  <si>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</si>
  <si>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</si>
  <si>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</si>
  <si>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</si>
  <si>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</si>
  <si>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</si>
  <si>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</si>
  <si>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</si>
  <si>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</si>
  <si>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</si>
  <si>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</si>
  <si>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</si>
  <si>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</si>
  <si>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</si>
  <si>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</si>
  <si>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</si>
  <si>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</si>
  <si>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</si>
  <si>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</si>
  <si>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</si>
  <si>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</si>
  <si>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</si>
  <si>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</si>
  <si>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</si>
  <si>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</si>
  <si>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</si>
  <si>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</si>
  <si>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</si>
  <si>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</si>
  <si>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</si>
  <si>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</si>
  <si>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</si>
  <si>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</si>
  <si>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</si>
  <si>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</si>
  <si>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</si>
  <si>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</si>
  <si>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</si>
  <si>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</si>
  <si>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</si>
  <si>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</si>
  <si>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</si>
  <si>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</si>
  <si>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</si>
  <si>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</si>
  <si>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</si>
  <si>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</si>
  <si>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</si>
  <si>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</si>
  <si>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</si>
  <si>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</si>
  <si>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</si>
  <si>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</si>
  <si>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</si>
  <si>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</si>
  <si>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</si>
  <si>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</si>
  <si>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</si>
  <si>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</si>
  <si>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</si>
  <si>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</si>
  <si>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</si>
  <si>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</si>
  <si>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</si>
  <si>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</si>
  <si>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</si>
  <si>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</si>
  <si>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</si>
  <si>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</si>
  <si>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</si>
  <si>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</si>
  <si>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</si>
  <si>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</si>
  <si>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</si>
  <si>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</si>
  <si>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</si>
  <si>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</si>
  <si>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</si>
  <si>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</si>
  <si>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</si>
  <si>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</si>
  <si>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</si>
  <si>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</si>
  <si>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</si>
  <si>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</si>
  <si>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</si>
  <si>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</si>
  <si>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</si>
  <si>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</si>
  <si>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</si>
  <si>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</si>
  <si>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</si>
  <si>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</si>
  <si>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</si>
  <si>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</si>
  <si>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</si>
  <si>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</si>
  <si>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</si>
  <si>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</si>
  <si>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</si>
  <si>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</si>
  <si>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</si>
  <si>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</si>
  <si>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</si>
  <si>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</si>
  <si>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</si>
  <si>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</si>
  <si>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</si>
  <si>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</si>
  <si>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</si>
  <si>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</si>
  <si>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</si>
  <si>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</si>
  <si>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</si>
  <si>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</si>
  <si>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</si>
  <si>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</si>
  <si>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</si>
  <si>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</si>
  <si>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</si>
  <si>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</si>
  <si>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</si>
  <si>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</si>
  <si>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</si>
  <si>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</si>
  <si>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</si>
  <si>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</si>
  <si>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</si>
  <si>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</si>
  <si>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</si>
  <si>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</si>
  <si>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</si>
  <si>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</si>
  <si>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</si>
  <si>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</si>
  <si>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</si>
  <si>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</si>
  <si>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</si>
  <si>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</si>
  <si>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</si>
  <si>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</si>
  <si>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</si>
  <si>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</si>
  <si>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</si>
  <si>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</si>
  <si>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</si>
  <si>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</si>
  <si>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</si>
  <si>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</si>
  <si>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</si>
  <si>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</si>
  <si>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</si>
  <si>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</si>
  <si>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</si>
  <si>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</si>
  <si>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</si>
  <si>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</si>
  <si>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</si>
  <si>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</si>
  <si>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</si>
  <si>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</si>
  <si>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</si>
  <si>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</si>
  <si>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</si>
  <si>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</si>
  <si>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</si>
  <si>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</si>
  <si>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</si>
  <si>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</si>
  <si>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</si>
  <si>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</si>
  <si>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</si>
  <si>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</si>
  <si>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</si>
  <si>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</si>
  <si>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</si>
  <si>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</si>
  <si>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</si>
  <si>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</si>
  <si>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</si>
  <si>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</si>
  <si>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</si>
  <si>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</si>
  <si>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</si>
  <si>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</si>
  <si>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</si>
  <si>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</si>
  <si>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</si>
  <si>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</si>
  <si>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</si>
  <si>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</si>
  <si>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</si>
  <si>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</si>
  <si>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</si>
  <si>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</si>
  <si>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</si>
  <si>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</si>
  <si>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</si>
  <si>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</si>
  <si>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</si>
  <si>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</si>
  <si>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</si>
  <si>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</si>
  <si>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</si>
  <si>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</si>
  <si>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</si>
  <si>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</si>
  <si>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</si>
  <si>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</si>
  <si>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</si>
  <si>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</si>
  <si>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</si>
  <si>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</si>
  <si>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</si>
  <si>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</si>
  <si>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</si>
  <si>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</si>
  <si>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</si>
  <si>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</si>
  <si>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</si>
  <si>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</si>
  <si>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</si>
  <si>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</si>
  <si>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</si>
  <si>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</si>
  <si>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</si>
  <si>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</si>
  <si>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</si>
  <si>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</si>
  <si>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</si>
  <si>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</si>
  <si>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</si>
  <si>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</si>
  <si>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</si>
  <si>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</si>
  <si>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</si>
  <si>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</si>
  <si>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</si>
  <si>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</si>
  <si>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</si>
  <si>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</si>
  <si>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</si>
  <si>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</si>
  <si>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</si>
  <si>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</si>
  <si>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</si>
  <si>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</si>
  <si>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</si>
  <si>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</si>
  <si>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</si>
  <si>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</si>
  <si>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</si>
  <si>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</si>
  <si>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</si>
  <si>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</si>
  <si>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</si>
  <si>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</si>
  <si>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</si>
  <si>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</si>
  <si>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</si>
  <si>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</si>
  <si>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</si>
  <si>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</si>
  <si>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</si>
  <si>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</si>
  <si>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</si>
  <si>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</si>
  <si>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</si>
  <si>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</si>
  <si>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</si>
  <si>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</si>
  <si>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</si>
  <si>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</si>
  <si>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</si>
  <si>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</si>
  <si>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</si>
  <si>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</si>
  <si>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</si>
  <si>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</si>
  <si>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</si>
  <si>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</si>
  <si>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</si>
  <si>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</si>
  <si>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</si>
  <si>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</si>
  <si>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</si>
  <si>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</si>
  <si>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</si>
  <si>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</si>
  <si>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</si>
  <si>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</si>
  <si>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</si>
  <si>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</si>
  <si>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</si>
  <si>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</si>
  <si>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</si>
  <si>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</si>
  <si>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</si>
  <si>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</si>
  <si>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</si>
  <si>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</si>
  <si>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</si>
  <si>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</si>
  <si>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</si>
  <si>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</si>
  <si>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</si>
  <si>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</si>
  <si>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</si>
  <si>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</si>
  <si>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</si>
  <si>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</si>
  <si>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</si>
  <si>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</si>
  <si>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</si>
  <si>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</si>
  <si>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</si>
  <si>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</si>
  <si>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</si>
  <si>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</si>
  <si>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</si>
  <si>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</si>
  <si>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</si>
  <si>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</si>
  <si>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</si>
  <si>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</si>
  <si>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</si>
  <si>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</si>
  <si>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</si>
  <si>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</si>
  <si>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</si>
  <si>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</si>
  <si>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</si>
  <si>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</si>
  <si>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</si>
  <si>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</si>
  <si>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</si>
  <si>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</si>
  <si>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</si>
  <si>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</si>
  <si>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</si>
  <si>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</si>
  <si>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</si>
  <si>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</si>
  <si>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</si>
  <si>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</si>
  <si>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</si>
  <si>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</si>
  <si>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</si>
  <si>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</si>
  <si>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</si>
  <si>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</si>
  <si>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</si>
  <si>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</si>
  <si>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</si>
  <si>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</si>
  <si>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</si>
  <si>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</si>
  <si>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</si>
  <si>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</si>
  <si>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</si>
  <si>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</si>
  <si>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</si>
  <si>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</si>
  <si>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</si>
  <si>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</si>
  <si>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</si>
  <si>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</si>
  <si>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</si>
  <si>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</si>
  <si>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</si>
  <si>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</si>
  <si>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</si>
  <si>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</si>
  <si>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</si>
  <si>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</si>
  <si>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</si>
  <si>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</si>
  <si>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</si>
  <si>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</si>
  <si>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</si>
  <si>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</si>
  <si>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</si>
  <si>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</si>
  <si>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</si>
  <si>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</si>
  <si>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</si>
  <si>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</si>
  <si>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</si>
  <si>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</si>
  <si>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</si>
  <si>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</si>
  <si>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</si>
  <si>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</si>
  <si>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</si>
  <si>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</si>
  <si>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</si>
  <si>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</si>
  <si>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</si>
  <si>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</si>
  <si>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</si>
  <si>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</si>
  <si>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</si>
  <si>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</si>
  <si>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</si>
  <si>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</si>
  <si>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</si>
  <si>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</si>
  <si>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</si>
  <si>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</si>
  <si>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</si>
  <si>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</si>
  <si>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</si>
  <si>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</si>
  <si>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</si>
  <si>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</si>
  <si>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</si>
  <si>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</si>
  <si>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</si>
  <si>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</si>
  <si>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</si>
  <si>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</si>
  <si>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</si>
  <si>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</si>
  <si>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</si>
  <si>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</si>
  <si>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</si>
  <si>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</si>
  <si>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</si>
  <si>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</si>
  <si>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</si>
  <si>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</si>
  <si>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</si>
  <si>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</si>
  <si>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</si>
  <si>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</si>
  <si>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</si>
  <si>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</si>
  <si>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</si>
  <si>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</si>
  <si>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</si>
  <si>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</si>
  <si>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</si>
  <si>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</si>
  <si>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</si>
  <si>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</si>
  <si>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</si>
  <si>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</si>
  <si>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</si>
  <si>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</si>
  <si>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</si>
  <si>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</si>
  <si>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</si>
  <si>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</si>
  <si>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</si>
  <si>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</si>
  <si>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</si>
  <si>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</si>
  <si>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</si>
  <si>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</si>
  <si>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</si>
  <si>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</si>
  <si>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</si>
  <si>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</si>
  <si>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</si>
  <si>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</si>
  <si>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</si>
  <si>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</si>
  <si>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</si>
  <si>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</si>
  <si>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</si>
  <si>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</si>
  <si>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</si>
  <si>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</si>
  <si>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</si>
  <si>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</si>
  <si>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</si>
  <si>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</si>
  <si>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</si>
  <si>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</si>
  <si>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</si>
  <si>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</si>
  <si>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</si>
  <si>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</si>
  <si>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</si>
  <si>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</si>
  <si>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</si>
  <si>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</si>
  <si>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</si>
  <si>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</si>
  <si>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</si>
  <si>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</si>
  <si>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</si>
  <si>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</si>
  <si>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</si>
  <si>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</si>
  <si>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</si>
  <si>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</si>
  <si>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</si>
  <si>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</si>
  <si>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</si>
  <si>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</si>
  <si>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</si>
  <si>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</si>
  <si>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</si>
  <si>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</si>
  <si>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</si>
  <si>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</si>
  <si>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</si>
  <si>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</si>
  <si>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</si>
  <si>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</si>
  <si>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</si>
  <si>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</si>
  <si>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</si>
  <si>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</si>
  <si>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</si>
  <si>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</si>
  <si>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</si>
  <si>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</si>
  <si>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</si>
  <si>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</si>
  <si>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</si>
  <si>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</si>
  <si>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</si>
  <si>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</si>
  <si>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</si>
  <si>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</si>
  <si>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</si>
  <si>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</si>
  <si>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</si>
  <si>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</si>
  <si>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</si>
  <si>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</si>
  <si>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</si>
  <si>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</si>
  <si>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</si>
  <si>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</si>
  <si>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</si>
  <si>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</si>
  <si>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</si>
  <si>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</si>
  <si>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</si>
  <si>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</si>
  <si>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</si>
  <si>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</si>
  <si>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</si>
  <si>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</si>
  <si>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</si>
  <si>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</si>
  <si>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</si>
  <si>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</si>
  <si>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</si>
  <si>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</si>
  <si>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</si>
  <si>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</si>
  <si>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</si>
  <si>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</si>
  <si>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</si>
  <si>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</si>
  <si>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</si>
  <si>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</si>
  <si>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</si>
  <si>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</si>
  <si>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</si>
  <si>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</si>
  <si>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</si>
  <si>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</si>
  <si>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</si>
  <si>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</si>
  <si>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</si>
  <si>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</si>
  <si>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</si>
  <si>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</si>
  <si>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</si>
  <si>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</si>
  <si>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</si>
  <si>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</si>
  <si>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</si>
  <si>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</si>
  <si>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</si>
  <si>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</si>
  <si>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</si>
  <si>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</si>
  <si>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</si>
  <si>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</si>
  <si>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</si>
  <si>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</si>
  <si>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</si>
  <si>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</si>
  <si>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</si>
  <si>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</si>
  <si>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</si>
  <si>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</si>
  <si>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</si>
  <si>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</si>
  <si>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</si>
  <si>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</si>
  <si>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</si>
  <si>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</si>
  <si>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</si>
  <si>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</si>
  <si>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</si>
  <si>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</si>
  <si>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</si>
  <si>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</si>
  <si>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</si>
  <si>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</si>
  <si>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</si>
  <si>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</si>
  <si>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</si>
  <si>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</si>
  <si>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</si>
  <si>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</si>
  <si>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</si>
  <si>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</si>
  <si>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</si>
  <si>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</si>
  <si>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</si>
  <si>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</si>
  <si>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</si>
  <si>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</si>
  <si>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</si>
  <si>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</si>
  <si>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</si>
  <si>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</si>
  <si>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</si>
  <si>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</si>
  <si>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</si>
  <si>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</si>
  <si>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</si>
  <si>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</si>
  <si>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</si>
  <si>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</si>
  <si>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</si>
  <si>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</si>
  <si>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</si>
  <si>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</si>
  <si>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</si>
  <si>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</si>
  <si>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</si>
  <si>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</si>
  <si>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</si>
  <si>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</si>
  <si>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</si>
  <si>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</si>
  <si>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</si>
  <si>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</si>
  <si>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</si>
  <si>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</si>
  <si>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</si>
  <si>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</si>
  <si>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</si>
  <si>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</si>
  <si>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</si>
  <si>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</si>
  <si>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</si>
  <si>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</si>
  <si>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</si>
  <si>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</si>
  <si>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</si>
  <si>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</si>
  <si>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</si>
  <si>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</si>
  <si>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</si>
  <si>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</si>
  <si>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</si>
  <si>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</si>
  <si>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</si>
  <si>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</si>
  <si>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</si>
  <si>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</si>
  <si>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</si>
  <si>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</si>
  <si>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</si>
  <si>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</si>
  <si>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</si>
  <si>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</si>
  <si>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</si>
  <si>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</si>
  <si>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</si>
  <si>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</si>
  <si>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</si>
  <si>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</si>
  <si>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</si>
  <si>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</si>
  <si>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</si>
  <si>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</si>
  <si>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</si>
  <si>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</si>
  <si>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</si>
  <si>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</si>
  <si>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</si>
  <si>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</si>
  <si>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</si>
  <si>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</si>
  <si>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</si>
  <si>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</si>
  <si>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</si>
  <si>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</si>
  <si>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</si>
  <si>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</si>
  <si>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</si>
  <si>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</si>
  <si>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</si>
  <si>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</si>
  <si>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</si>
  <si>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</si>
  <si>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</si>
  <si>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</si>
  <si>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</si>
  <si>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</si>
  <si>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</si>
  <si>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</si>
  <si>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</si>
  <si>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</si>
  <si>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</si>
  <si>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</si>
  <si>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</si>
  <si>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</si>
  <si>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</si>
  <si>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</si>
  <si>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</si>
  <si>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</si>
  <si>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</si>
  <si>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</si>
  <si>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</si>
  <si>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</si>
  <si>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</si>
  <si>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</si>
  <si>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</si>
  <si>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</si>
  <si>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</si>
  <si>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</si>
  <si>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</si>
  <si>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</si>
  <si>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</si>
  <si>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</si>
  <si>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</si>
  <si>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</si>
  <si>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</si>
  <si>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</si>
  <si>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</si>
  <si>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</si>
  <si>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</si>
  <si>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</si>
  <si>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</si>
  <si>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</si>
  <si>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</si>
  <si>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</si>
  <si>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</si>
  <si>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</si>
  <si>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</si>
  <si>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</si>
  <si>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</si>
  <si>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</si>
  <si>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</si>
  <si>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</si>
  <si>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</si>
  <si>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</si>
  <si>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</si>
  <si>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</si>
  <si>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</si>
  <si>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</si>
  <si>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</si>
  <si>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</si>
  <si>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</si>
  <si>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</si>
  <si>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</si>
  <si>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</si>
  <si>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</si>
  <si>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</si>
  <si>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</si>
  <si>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</si>
  <si>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</si>
  <si>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</si>
  <si>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</si>
  <si>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</si>
  <si>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</si>
  <si>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</si>
  <si>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</si>
  <si>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</si>
  <si>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</si>
  <si>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</si>
  <si>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</si>
  <si>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</si>
  <si>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</si>
  <si>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</si>
  <si>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</si>
  <si>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</si>
  <si>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</si>
  <si>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</si>
  <si>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</si>
  <si>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</si>
  <si>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</si>
  <si>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</si>
  <si>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</si>
  <si>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</si>
  <si>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</si>
  <si>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</si>
  <si>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</si>
  <si>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</si>
  <si>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</si>
  <si>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</si>
  <si>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</si>
  <si>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</si>
  <si>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</si>
  <si>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</si>
  <si>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</si>
  <si>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</si>
  <si>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</si>
  <si>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</si>
  <si>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</si>
  <si>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</si>
  <si>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</si>
  <si>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</si>
  <si>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</si>
  <si>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</si>
  <si>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</si>
  <si>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</si>
  <si>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</si>
  <si>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</si>
  <si>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</si>
  <si>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</si>
  <si>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</si>
  <si>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</si>
  <si>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</si>
  <si>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</si>
  <si>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</si>
  <si>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</si>
  <si>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</si>
  <si>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</si>
  <si>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</si>
  <si>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</si>
  <si>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</si>
  <si>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</si>
  <si>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</si>
  <si>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</si>
  <si>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</si>
  <si>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</si>
  <si>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</si>
  <si>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</si>
  <si>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</si>
  <si>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</si>
  <si>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</si>
  <si>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</si>
  <si>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</si>
  <si>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</si>
  <si>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</si>
  <si>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</si>
  <si>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</si>
  <si>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</si>
  <si>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</si>
  <si>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</si>
  <si>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</si>
  <si>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</si>
  <si>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</si>
  <si>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</si>
  <si>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</si>
  <si>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</si>
  <si>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</si>
  <si>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</si>
  <si>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</si>
  <si>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</si>
  <si>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</si>
  <si>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</si>
  <si>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</si>
  <si>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</si>
  <si>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</si>
  <si>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</si>
  <si>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</si>
  <si>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</si>
  <si>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</si>
  <si>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</si>
  <si>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</si>
  <si>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</si>
  <si>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</si>
  <si>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</si>
  <si>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</si>
  <si>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</si>
  <si>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</si>
  <si>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</si>
  <si>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</si>
  <si>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</si>
  <si>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</si>
  <si>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</si>
  <si>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</si>
  <si>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</si>
  <si>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</si>
  <si>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</si>
  <si>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</si>
  <si>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</si>
  <si>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</si>
  <si>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</si>
  <si>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</si>
  <si>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</si>
  <si>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</si>
  <si>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</si>
  <si>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</si>
  <si>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</si>
  <si>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</si>
  <si>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</si>
  <si>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</si>
  <si>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</si>
  <si>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</si>
  <si>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</si>
  <si>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</si>
  <si>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</si>
  <si>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</si>
  <si>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</si>
  <si>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</si>
  <si>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</si>
  <si>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</si>
  <si>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</si>
  <si>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</si>
  <si>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</si>
  <si>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</si>
  <si>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</si>
  <si>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</si>
  <si>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</si>
  <si>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</si>
  <si>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</si>
  <si>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</si>
  <si>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</si>
  <si>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</si>
  <si>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</si>
  <si>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</si>
  <si>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</si>
  <si>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</si>
  <si>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</si>
  <si>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</si>
  <si>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</si>
  <si>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</si>
  <si>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</si>
  <si>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</si>
  <si>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</si>
  <si>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</si>
  <si>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</si>
  <si>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</si>
  <si>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</si>
  <si>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</si>
  <si>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</si>
  <si>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</si>
  <si>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</si>
  <si>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</si>
  <si>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</si>
  <si>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</si>
  <si>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</si>
  <si>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</si>
  <si>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</si>
  <si>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</si>
  <si>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</si>
  <si>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</si>
  <si>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</si>
  <si>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</si>
  <si>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</si>
  <si>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</si>
  <si>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</si>
  <si>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</si>
  <si>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</si>
  <si>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</si>
  <si>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</si>
  <si>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</si>
  <si>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</si>
  <si>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</si>
  <si>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</si>
  <si>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</si>
  <si>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</si>
  <si>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</si>
  <si>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</si>
  <si>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</si>
  <si>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</si>
  <si>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</si>
  <si>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</si>
  <si>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</si>
  <si>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</si>
  <si>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</si>
  <si>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</si>
  <si>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</si>
  <si>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</si>
  <si>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</si>
  <si>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</si>
  <si>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</si>
  <si>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</si>
  <si>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</si>
  <si>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</si>
  <si>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</si>
  <si>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</si>
  <si>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</si>
  <si>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</si>
  <si>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</si>
  <si>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</si>
  <si>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</si>
  <si>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</si>
  <si>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</si>
  <si>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</si>
  <si>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</si>
  <si>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</si>
  <si>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</si>
  <si>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</si>
  <si>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</si>
  <si>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</si>
  <si>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</si>
  <si>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</si>
  <si>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</si>
  <si>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</si>
  <si>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</si>
  <si>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</si>
  <si>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</si>
  <si>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</si>
  <si>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</si>
  <si>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</si>
  <si>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</si>
  <si>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</si>
  <si>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</si>
  <si>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</si>
  <si>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</si>
  <si>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</si>
  <si>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</si>
  <si>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</si>
  <si>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</si>
  <si>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</si>
  <si>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</si>
  <si>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</si>
  <si>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</si>
  <si>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</si>
  <si>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</si>
  <si>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</si>
  <si>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</si>
  <si>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</si>
  <si>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</si>
  <si>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</si>
  <si>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</si>
  <si>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</si>
  <si>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</si>
  <si>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</si>
  <si>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</si>
  <si>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</si>
  <si>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</si>
  <si>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</si>
  <si>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</si>
  <si>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</si>
  <si>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</si>
  <si>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</si>
  <si>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</si>
  <si>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</si>
  <si>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</si>
  <si>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</si>
  <si>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</si>
  <si>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</si>
  <si>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</si>
  <si>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</si>
  <si>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</si>
  <si>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</si>
  <si>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</si>
  <si>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</si>
  <si>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</si>
  <si>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</si>
  <si>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</si>
  <si>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</si>
  <si>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</si>
  <si>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</si>
  <si>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</si>
  <si>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</si>
  <si>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</si>
  <si>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</si>
  <si>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</si>
  <si>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</si>
  <si>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</si>
  <si>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</si>
  <si>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</si>
  <si>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</si>
  <si>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</si>
  <si>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</si>
  <si>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</si>
  <si>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</si>
  <si>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</si>
  <si>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</si>
  <si>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</si>
  <si>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</si>
  <si>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</si>
  <si>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</si>
  <si>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</si>
  <si>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</si>
  <si>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</si>
  <si>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</si>
  <si>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</si>
  <si>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</si>
  <si>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</si>
  <si>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</si>
  <si>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</si>
  <si>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</si>
  <si>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</si>
  <si>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</si>
  <si>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</si>
  <si>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</si>
  <si>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</si>
  <si>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</si>
  <si>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</si>
  <si>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</si>
  <si>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</si>
  <si>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</si>
  <si>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</si>
  <si>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</si>
  <si>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</si>
  <si>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</si>
  <si>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</si>
  <si>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</si>
  <si>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</si>
  <si>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</si>
  <si>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</si>
  <si>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</si>
  <si>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</si>
  <si>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</si>
  <si>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</si>
  <si>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</si>
  <si>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</si>
  <si>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</si>
  <si>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</si>
  <si>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</si>
  <si>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</si>
  <si>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</si>
  <si>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</si>
  <si>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</si>
  <si>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</si>
  <si>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</si>
  <si>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</si>
  <si>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</si>
  <si>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</si>
  <si>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</si>
  <si>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</si>
  <si>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</si>
  <si>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</si>
  <si>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</si>
  <si>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</si>
  <si>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</si>
  <si>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</si>
  <si>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</si>
  <si>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</si>
  <si>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</si>
  <si>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</si>
  <si>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</si>
  <si>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</si>
  <si>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</si>
  <si>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</si>
  <si>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</si>
  <si>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</si>
  <si>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</si>
  <si>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</si>
  <si>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</si>
  <si>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</si>
  <si>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</si>
  <si>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</si>
  <si>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</si>
  <si>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</si>
  <si>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</si>
  <si>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</si>
  <si>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</si>
  <si>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</si>
  <si>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</si>
  <si>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</si>
  <si>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</si>
  <si>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</si>
  <si>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</si>
  <si>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</si>
  <si>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</si>
  <si>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</si>
  <si>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</si>
  <si>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</si>
  <si>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</si>
  <si>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</si>
  <si>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</si>
  <si>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</si>
  <si>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</si>
  <si>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</si>
  <si>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</si>
  <si>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</si>
  <si>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</si>
  <si>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</si>
  <si>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</si>
  <si>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</si>
  <si>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</si>
  <si>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</si>
  <si>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</si>
  <si>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</si>
  <si>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</si>
  <si>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</si>
  <si>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</si>
  <si>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</si>
  <si>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</si>
  <si>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</si>
  <si>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</si>
  <si>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</si>
  <si>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</si>
  <si>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</si>
  <si>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</si>
  <si>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</si>
  <si>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</si>
  <si>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</si>
  <si>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</si>
  <si>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</si>
  <si>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</si>
  <si>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</si>
  <si>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</si>
  <si>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</si>
  <si>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</si>
  <si>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</si>
  <si>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</si>
  <si>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</si>
  <si>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</si>
  <si>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</si>
  <si>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</si>
  <si>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</si>
  <si>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</si>
  <si>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</si>
  <si>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</si>
  <si>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</si>
  <si>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</si>
  <si>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</si>
  <si>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</si>
  <si>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</si>
  <si>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</si>
  <si>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</si>
  <si>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</si>
  <si>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</si>
  <si>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</si>
  <si>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</si>
  <si>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</si>
  <si>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</si>
  <si>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</si>
  <si>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</si>
  <si>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</si>
  <si>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</si>
  <si>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</si>
  <si>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</si>
  <si>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</si>
  <si>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</si>
  <si>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</si>
  <si>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</si>
  <si>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</si>
  <si>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</si>
  <si>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</si>
  <si>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</si>
  <si>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</si>
  <si>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</si>
  <si>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</si>
  <si>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</si>
  <si>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</si>
  <si>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</si>
  <si>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</si>
  <si>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</si>
  <si>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</si>
  <si>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</si>
  <si>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</si>
  <si>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</si>
  <si>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</si>
  <si>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</si>
  <si>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</si>
  <si>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</si>
  <si>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</si>
  <si>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</si>
  <si>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</si>
  <si>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</si>
  <si>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</si>
  <si>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</si>
  <si>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</si>
  <si>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</si>
  <si>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</si>
  <si>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</si>
  <si>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</si>
  <si>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</si>
  <si>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</si>
  <si>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</si>
  <si>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</si>
  <si>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</si>
  <si>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</si>
  <si>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</si>
  <si>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</si>
  <si>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</si>
  <si>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</si>
  <si>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</si>
  <si>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</si>
  <si>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</si>
  <si>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</si>
  <si>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</si>
  <si>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</si>
  <si>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</si>
  <si>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</si>
  <si>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</si>
  <si>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</si>
  <si>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</si>
  <si>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</si>
  <si>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</si>
  <si>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</si>
  <si>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</si>
  <si>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</si>
  <si>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</si>
  <si>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</si>
  <si>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</si>
  <si>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</si>
  <si>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</si>
  <si>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</si>
  <si>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</si>
  <si>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</si>
  <si>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</si>
  <si>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</si>
  <si>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</si>
  <si>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</si>
  <si>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</si>
  <si>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</si>
  <si>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</si>
  <si>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</si>
  <si>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</si>
  <si>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</si>
  <si>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</si>
  <si>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</si>
  <si>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</si>
  <si>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</si>
  <si>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</si>
  <si>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</si>
  <si>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</si>
  <si>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</si>
  <si>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</si>
  <si>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</si>
  <si>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</si>
  <si>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</si>
  <si>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</si>
  <si>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</si>
  <si>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</si>
  <si>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</si>
  <si>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</si>
  <si>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</si>
  <si>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</si>
  <si>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</si>
  <si>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</si>
  <si>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</si>
  <si>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</si>
  <si>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</si>
  <si>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</si>
  <si>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</si>
  <si>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</si>
  <si>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</si>
  <si>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</si>
  <si>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</si>
  <si>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</si>
  <si>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</si>
  <si>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</si>
  <si>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</si>
  <si>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</si>
  <si>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</si>
  <si>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</si>
  <si>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</si>
  <si>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</si>
  <si>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</si>
  <si>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</si>
  <si>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</si>
  <si>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</si>
  <si>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</si>
  <si>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</si>
  <si>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</si>
  <si>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</si>
  <si>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</si>
  <si>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</si>
  <si>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</si>
  <si>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</si>
  <si>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</si>
  <si>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</si>
  <si>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</si>
  <si>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</si>
  <si>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</si>
  <si>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</si>
  <si>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</si>
  <si>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</si>
  <si>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</si>
  <si>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</si>
  <si>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</si>
  <si>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</si>
  <si>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</si>
  <si>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</si>
  <si>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</si>
  <si>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</si>
  <si>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</si>
  <si>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</si>
  <si>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</si>
  <si>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</si>
  <si>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</si>
  <si>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</si>
  <si>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</si>
  <si>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</si>
  <si>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</si>
  <si>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</si>
  <si>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</si>
  <si>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</si>
  <si>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</si>
  <si>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</si>
  <si>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</si>
  <si>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</si>
  <si>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</si>
  <si>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</si>
  <si>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</si>
  <si>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</si>
  <si>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</si>
  <si>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</si>
  <si>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</si>
  <si>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</si>
  <si>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</si>
  <si>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</si>
  <si>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</si>
  <si>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</si>
  <si>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</si>
  <si>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</si>
  <si>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</si>
  <si>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</si>
  <si>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</si>
  <si>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</si>
  <si>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</si>
  <si>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</si>
  <si>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</si>
  <si>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</si>
  <si>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</si>
  <si>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</si>
  <si>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</si>
  <si>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</si>
  <si>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</si>
  <si>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</si>
  <si>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</si>
  <si>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</si>
  <si>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</si>
  <si>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</si>
  <si>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</si>
  <si>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</si>
  <si>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</si>
  <si>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</si>
  <si>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</si>
  <si>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</si>
  <si>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</si>
  <si>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</si>
  <si>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</si>
  <si>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</si>
  <si>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</si>
  <si>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</si>
  <si>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</si>
  <si>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</si>
  <si>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</si>
  <si>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</si>
  <si>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</si>
  <si>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</si>
  <si>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</si>
  <si>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</si>
  <si>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</si>
  <si>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</si>
  <si>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</si>
  <si>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</si>
  <si>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</si>
  <si>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</si>
  <si>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</si>
  <si>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</si>
  <si>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</si>
  <si>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</si>
  <si>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</si>
  <si>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</si>
  <si>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</si>
  <si>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</si>
  <si>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</si>
  <si>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</si>
  <si>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</si>
  <si>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</si>
  <si>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</si>
  <si>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</si>
  <si>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</si>
  <si>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</si>
  <si>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</si>
  <si>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</si>
  <si>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</si>
  <si>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</si>
  <si>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</si>
  <si>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</si>
  <si>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</si>
  <si>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</si>
  <si>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</si>
  <si>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</si>
  <si>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</si>
  <si>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</si>
  <si>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</si>
  <si>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</si>
  <si>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</si>
  <si>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</si>
  <si>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</si>
  <si>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</si>
  <si>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</si>
  <si>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</si>
  <si>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</si>
  <si>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</si>
  <si>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</si>
  <si>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</si>
  <si>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</si>
  <si>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</si>
  <si>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</si>
  <si>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</si>
  <si>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</si>
  <si>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</si>
  <si>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</si>
  <si>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</si>
  <si>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</si>
  <si>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</si>
  <si>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</si>
  <si>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</si>
  <si>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</si>
  <si>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</si>
  <si>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</si>
  <si>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</si>
  <si>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</si>
  <si>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</si>
  <si>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</si>
  <si>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</si>
  <si>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</si>
  <si>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</si>
  <si>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</si>
  <si>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</si>
  <si>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</si>
  <si>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</si>
  <si>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</si>
  <si>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</si>
  <si>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</si>
  <si>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</si>
  <si>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</si>
  <si>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</si>
  <si>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</si>
  <si>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</si>
  <si>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</si>
  <si>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</si>
  <si>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</si>
  <si>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</si>
  <si>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</si>
  <si>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</si>
  <si>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</si>
  <si>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</si>
  <si>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</si>
  <si>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</si>
  <si>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</si>
  <si>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</si>
  <si>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</si>
  <si>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</si>
  <si>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</si>
  <si>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</si>
  <si>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</si>
  <si>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</si>
  <si>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</si>
  <si>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</si>
  <si>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</si>
  <si>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</si>
  <si>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</si>
  <si>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</si>
  <si>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</si>
  <si>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</si>
  <si>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</si>
  <si>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</si>
  <si>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</si>
  <si>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</si>
  <si>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</si>
  <si>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</si>
  <si>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</si>
  <si>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</si>
  <si>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</si>
  <si>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</si>
  <si>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</si>
  <si>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</si>
  <si>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</si>
  <si>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</si>
  <si>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</si>
  <si>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</si>
  <si>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</si>
  <si>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</si>
  <si>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</si>
  <si>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</si>
  <si>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</si>
  <si>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</si>
  <si>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</si>
  <si>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</si>
  <si>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</si>
  <si>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</si>
  <si>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</si>
  <si>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</si>
  <si>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</si>
  <si>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</si>
  <si>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</si>
  <si>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</si>
  <si>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</si>
  <si>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</si>
  <si>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</si>
  <si>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</si>
  <si>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</si>
  <si>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</si>
  <si>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</si>
  <si>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</si>
  <si>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</si>
  <si>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</si>
  <si>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</si>
  <si>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</si>
  <si>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</si>
  <si>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</si>
  <si>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</si>
  <si>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</si>
  <si>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</si>
  <si>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</si>
  <si>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</si>
  <si>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</si>
  <si>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</si>
  <si>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</si>
  <si>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</si>
  <si>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</si>
  <si>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</si>
  <si>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</si>
  <si>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</si>
  <si>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</si>
  <si>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</si>
  <si>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</si>
  <si>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</si>
  <si>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</si>
  <si>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</si>
  <si>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</si>
  <si>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</si>
  <si>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</si>
  <si>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</si>
  <si>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</si>
  <si>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</si>
  <si>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</si>
  <si>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</si>
  <si>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</si>
  <si>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</si>
  <si>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</si>
  <si>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</si>
  <si>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</si>
  <si>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</si>
  <si>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</si>
  <si>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</si>
  <si>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</si>
  <si>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</si>
  <si>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</si>
  <si>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</si>
  <si>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</si>
  <si>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</si>
  <si>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</si>
  <si>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</si>
  <si>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</si>
  <si>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</si>
  <si>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</si>
  <si>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</si>
  <si>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</si>
  <si>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</si>
  <si>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</si>
  <si>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</si>
  <si>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</si>
  <si>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</si>
  <si>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</si>
  <si>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</si>
  <si>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</si>
  <si>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</si>
  <si>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</si>
  <si>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</si>
  <si>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</si>
  <si>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</si>
  <si>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</si>
  <si>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</si>
  <si>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</si>
  <si>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</si>
  <si>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</si>
  <si>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</si>
  <si>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</si>
  <si>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</si>
  <si>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</si>
  <si>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</si>
  <si>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</si>
  <si>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</si>
  <si>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</si>
  <si>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</si>
  <si>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</si>
  <si>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</si>
  <si>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</si>
  <si>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</si>
  <si>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</si>
  <si>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</si>
  <si>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</si>
  <si>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</si>
  <si>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</si>
  <si>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</si>
  <si>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</si>
  <si>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</si>
  <si>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</si>
  <si>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</si>
  <si>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</si>
  <si>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</si>
  <si>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</si>
  <si>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</si>
  <si>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</si>
  <si>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</si>
  <si>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</si>
  <si>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</si>
  <si>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</si>
  <si>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</si>
  <si>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</si>
  <si>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</si>
  <si>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</si>
  <si>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</si>
  <si>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</si>
  <si>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</si>
  <si>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</si>
  <si>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</si>
  <si>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</si>
  <si>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</si>
  <si>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</si>
  <si>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</si>
  <si>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</si>
  <si>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</si>
  <si>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</si>
  <si>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</si>
  <si>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</si>
  <si>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</si>
  <si>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</si>
  <si>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</si>
  <si>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</si>
  <si>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</si>
  <si>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</si>
  <si>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</si>
  <si>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</si>
  <si>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</si>
  <si>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</si>
  <si>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</si>
  <si>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</si>
  <si>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</si>
  <si>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</si>
  <si>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</si>
  <si>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</si>
  <si>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</si>
  <si>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</si>
  <si>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</si>
  <si>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</si>
  <si>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</si>
  <si>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</si>
  <si>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</si>
  <si>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</si>
  <si>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</si>
  <si>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</si>
  <si>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</si>
  <si>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</si>
  <si>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</si>
  <si>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</si>
  <si>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</si>
  <si>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</si>
  <si>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</si>
  <si>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</si>
  <si>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</si>
  <si>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</si>
  <si>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</si>
  <si>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</si>
  <si>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</si>
  <si>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</si>
  <si>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</si>
  <si>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</si>
  <si>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</si>
  <si>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</si>
  <si>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</si>
  <si>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</si>
  <si>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</si>
  <si>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</si>
  <si>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</si>
  <si>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</si>
  <si>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</si>
  <si>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</si>
  <si>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</si>
  <si>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</si>
  <si>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</si>
  <si>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</si>
  <si>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</si>
  <si>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</si>
  <si>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</si>
  <si>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</si>
  <si>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</si>
  <si>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</si>
  <si>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</si>
  <si>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</si>
  <si>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</si>
  <si>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</si>
  <si>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</si>
  <si>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</si>
  <si>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</si>
  <si>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</si>
  <si>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</si>
  <si>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</si>
  <si>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</si>
  <si>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</si>
  <si>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</si>
  <si>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</si>
  <si>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</si>
  <si>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</si>
  <si>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</si>
  <si>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</si>
  <si>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</si>
  <si>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</si>
  <si>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</si>
  <si>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</si>
  <si>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</si>
  <si>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</si>
  <si>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</si>
  <si>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</si>
  <si>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</si>
  <si>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</si>
  <si>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</si>
  <si>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</si>
  <si>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</si>
  <si>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</si>
  <si>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</si>
  <si>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</si>
  <si>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</si>
  <si>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</si>
  <si>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</si>
  <si>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</si>
  <si>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</si>
  <si>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</si>
  <si>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</si>
  <si>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</si>
  <si>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</si>
  <si>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</si>
  <si>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</si>
  <si>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</si>
  <si>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</si>
  <si>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</si>
  <si>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</si>
  <si>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</si>
  <si>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</si>
  <si>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</si>
  <si>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</si>
  <si>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</si>
  <si>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</si>
  <si>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</si>
  <si>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</si>
  <si>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</si>
  <si>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</si>
  <si>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</si>
  <si>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</si>
  <si>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</si>
  <si>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</si>
  <si>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</si>
  <si>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</si>
  <si>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</si>
  <si>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</si>
  <si>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</si>
  <si>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</si>
  <si>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</si>
  <si>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</si>
  <si>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</si>
  <si>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</si>
  <si>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</si>
  <si>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</si>
  <si>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</si>
  <si>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</si>
  <si>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</si>
  <si>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</si>
  <si>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</si>
  <si>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</si>
  <si>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</si>
  <si>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</si>
  <si>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</si>
  <si>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</si>
  <si>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</si>
  <si>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</si>
  <si>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</si>
  <si>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</si>
  <si>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</si>
  <si>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</si>
  <si>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</si>
  <si>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</si>
  <si>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</si>
  <si>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</si>
  <si>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</si>
  <si>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</si>
  <si>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</si>
  <si>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</si>
  <si>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</si>
  <si>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</si>
  <si>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</si>
  <si>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</si>
  <si>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</si>
  <si>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</si>
  <si>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</si>
  <si>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</si>
  <si>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</si>
  <si>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</si>
  <si>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</si>
  <si>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</si>
  <si>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</si>
  <si>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</si>
  <si>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</si>
  <si>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</si>
  <si>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</si>
  <si>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</si>
  <si>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</si>
  <si>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</si>
  <si>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</si>
  <si>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</si>
  <si>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</si>
  <si>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</si>
  <si>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</si>
  <si>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</si>
  <si>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</si>
  <si>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</si>
  <si>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</si>
  <si>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</si>
  <si>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</si>
  <si>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</si>
  <si>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</si>
  <si>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</si>
  <si>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</si>
  <si>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</si>
  <si>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</si>
  <si>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</si>
  <si>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</si>
  <si>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</si>
  <si>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</si>
  <si>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</si>
  <si>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</si>
  <si>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</si>
  <si>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</si>
  <si>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</si>
  <si>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</si>
  <si>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</si>
  <si>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</si>
  <si>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</si>
  <si>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</si>
  <si>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</si>
  <si>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</si>
  <si>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</si>
  <si>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</si>
  <si>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</si>
  <si>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</si>
  <si>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</si>
  <si>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</si>
  <si>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</si>
  <si>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</si>
  <si>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</si>
  <si>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</si>
  <si>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</si>
  <si>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</si>
  <si>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</si>
  <si>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</si>
  <si>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</si>
  <si>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</si>
  <si>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</si>
  <si>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</si>
  <si>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</si>
  <si>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</si>
  <si>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</si>
  <si>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</si>
  <si>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</si>
  <si>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</si>
  <si>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</si>
  <si>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</si>
  <si>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</si>
  <si>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</si>
  <si>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</si>
  <si>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</si>
  <si>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</si>
  <si>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</si>
  <si>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</si>
  <si>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</si>
  <si>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</si>
  <si>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</si>
  <si>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</si>
  <si>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</si>
  <si>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</si>
  <si>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</si>
  <si>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</si>
  <si>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</si>
  <si>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</si>
  <si>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</si>
  <si>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</si>
  <si>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</si>
  <si>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</si>
  <si>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</si>
  <si>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</si>
  <si>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</si>
  <si>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</si>
  <si>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</si>
  <si>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</si>
  <si>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</si>
  <si>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</si>
  <si>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</si>
  <si>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</si>
  <si>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</si>
  <si>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</si>
  <si>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</si>
  <si>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</si>
  <si>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</si>
  <si>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</si>
  <si>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</si>
  <si>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</si>
  <si>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</si>
  <si>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</si>
  <si>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</si>
  <si>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</si>
  <si>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</si>
  <si>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</si>
  <si>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</si>
  <si>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</si>
  <si>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</si>
  <si>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</si>
  <si>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</si>
  <si>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</si>
  <si>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</si>
  <si>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</si>
  <si>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</si>
  <si>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</si>
  <si>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</si>
  <si>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</si>
  <si>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</si>
  <si>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</si>
  <si>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</si>
  <si>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</si>
  <si>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</si>
  <si>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</si>
  <si>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</si>
  <si>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</si>
  <si>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</si>
  <si>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</si>
  <si>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</si>
  <si>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</si>
  <si>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</si>
  <si>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</si>
  <si>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</si>
  <si>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</si>
  <si>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</si>
  <si>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</si>
  <si>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</si>
  <si>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</si>
  <si>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</si>
  <si>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</si>
  <si>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</si>
  <si>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</si>
  <si>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</si>
  <si>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</si>
  <si>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</si>
  <si>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</si>
  <si>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</si>
  <si>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</si>
  <si>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</si>
  <si>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</si>
  <si>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</si>
  <si>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</si>
  <si>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</si>
  <si>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</si>
  <si>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</si>
  <si>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</si>
  <si>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</si>
  <si>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</si>
  <si>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</si>
  <si>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</si>
  <si>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</si>
  <si>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</si>
  <si>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</si>
  <si>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</si>
  <si>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</si>
  <si>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</si>
  <si>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</si>
  <si>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</si>
  <si>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</si>
  <si>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</si>
  <si>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</si>
  <si>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</si>
  <si>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</si>
  <si>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</si>
  <si>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</si>
  <si>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</si>
  <si>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</si>
  <si>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</si>
  <si>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</si>
  <si>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</si>
  <si>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</si>
  <si>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</si>
  <si>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</si>
  <si>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</si>
  <si>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</si>
  <si>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</si>
  <si>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</si>
  <si>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</si>
  <si>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</si>
  <si>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</si>
  <si>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</si>
  <si>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</si>
  <si>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</si>
  <si>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</si>
  <si>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</si>
  <si>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</si>
  <si>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</si>
  <si>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</si>
  <si>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</si>
  <si>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</si>
  <si>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</si>
  <si>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</si>
  <si>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</si>
  <si>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</si>
  <si>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</si>
  <si>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</si>
  <si>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</si>
  <si>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</si>
  <si>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</si>
  <si>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</si>
  <si>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</si>
  <si>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</si>
  <si>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</si>
  <si>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</si>
  <si>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</si>
  <si>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</si>
  <si>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</si>
  <si>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</si>
  <si>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</si>
  <si>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</si>
  <si>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</si>
  <si>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</si>
  <si>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</si>
  <si>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</si>
  <si>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</si>
  <si>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</si>
  <si>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</si>
  <si>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</si>
  <si>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</si>
  <si>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</si>
  <si>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</si>
  <si>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</si>
  <si>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</si>
  <si>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</si>
  <si>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</si>
  <si>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</si>
  <si>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</si>
  <si>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</si>
  <si>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</si>
  <si>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</si>
  <si>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</si>
  <si>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</si>
  <si>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</si>
  <si>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</si>
  <si>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</si>
  <si>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</si>
  <si>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</si>
  <si>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</si>
  <si>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</si>
  <si>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</si>
  <si>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</si>
  <si>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</si>
  <si>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</si>
  <si>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</si>
  <si>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</si>
  <si>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</si>
  <si>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</si>
  <si>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</si>
  <si>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</si>
  <si>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</si>
  <si>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</si>
  <si>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</si>
  <si>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</si>
  <si>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</si>
  <si>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</si>
  <si>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</si>
  <si>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</si>
  <si>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</si>
  <si>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</si>
  <si>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</si>
  <si>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</si>
  <si>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</si>
  <si>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</si>
  <si>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</si>
  <si>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</si>
  <si>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</si>
  <si>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</si>
  <si>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</si>
  <si>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</si>
  <si>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</si>
  <si>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</si>
  <si>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</si>
  <si>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</si>
  <si>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</si>
  <si>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</si>
  <si>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</si>
  <si>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</si>
  <si>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</si>
  <si>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</si>
  <si>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</si>
  <si>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</si>
  <si>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</si>
  <si>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</si>
  <si>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</si>
  <si>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</si>
  <si>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</si>
  <si>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</si>
  <si>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</si>
  <si>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</si>
  <si>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</si>
  <si>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</si>
  <si>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</si>
  <si>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</si>
  <si>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</si>
  <si>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</si>
  <si>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</si>
  <si>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</si>
  <si>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</si>
  <si>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</si>
  <si>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</si>
  <si>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</si>
  <si>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</si>
  <si>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</si>
  <si>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</si>
  <si>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</si>
  <si>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</si>
  <si>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</si>
  <si>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</si>
  <si>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</si>
  <si>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</si>
  <si>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</si>
  <si>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</si>
  <si>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</si>
  <si>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</si>
  <si>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</si>
  <si>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</si>
  <si>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</si>
  <si>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</si>
  <si>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</si>
  <si>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</si>
  <si>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</si>
  <si>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</si>
  <si>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</si>
  <si>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</si>
  <si>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</si>
  <si>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</si>
  <si>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</si>
  <si>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</si>
  <si>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</si>
  <si>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</si>
  <si>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</si>
  <si>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</si>
  <si>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</si>
  <si>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</si>
  <si>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</si>
  <si>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</si>
  <si>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</si>
  <si>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</si>
  <si>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</si>
  <si>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</si>
  <si>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</si>
  <si>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</si>
  <si>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</si>
  <si>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</si>
  <si>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</si>
  <si>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</si>
  <si>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</si>
  <si>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</si>
  <si>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</si>
  <si>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</si>
  <si>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</si>
  <si>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</si>
  <si>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</si>
  <si>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</si>
  <si>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</si>
  <si>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</si>
  <si>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</si>
  <si>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</si>
  <si>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</si>
  <si>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</si>
  <si>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</si>
  <si>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</si>
  <si>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</si>
  <si>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</si>
  <si>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</si>
  <si>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</si>
  <si>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</si>
  <si>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</si>
  <si>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</si>
  <si>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</si>
  <si>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</si>
  <si>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</si>
  <si>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</si>
  <si>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</si>
  <si>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</si>
  <si>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</si>
  <si>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</si>
  <si>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</si>
  <si>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</si>
  <si>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</si>
  <si>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</si>
  <si>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</si>
  <si>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</si>
  <si>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</si>
  <si>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</si>
  <si>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</si>
  <si>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</si>
  <si>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</si>
  <si>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</si>
  <si>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</si>
  <si>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</si>
  <si>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</si>
  <si>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</si>
  <si>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</si>
  <si>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</si>
  <si>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</si>
  <si>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</si>
  <si>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</si>
  <si>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</si>
  <si>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</si>
  <si>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</si>
  <si>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</si>
  <si>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</si>
  <si>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</si>
  <si>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</si>
  <si>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</si>
  <si>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</si>
  <si>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</si>
  <si>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</si>
  <si>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</si>
  <si>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</si>
  <si>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</si>
  <si>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</si>
  <si>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</si>
  <si>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</si>
  <si>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</si>
  <si>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</si>
  <si>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</si>
  <si>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</si>
  <si>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</si>
  <si>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</si>
  <si>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</si>
  <si>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</si>
  <si>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</si>
  <si>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</si>
  <si>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</si>
  <si>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</si>
  <si>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</si>
  <si>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</si>
  <si>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</si>
  <si>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</si>
  <si>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</si>
  <si>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</si>
  <si>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</si>
  <si>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</si>
  <si>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</si>
  <si>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</si>
  <si>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</si>
  <si>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</si>
  <si>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</si>
  <si>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</si>
  <si>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</si>
  <si>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</si>
  <si>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</si>
  <si>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</si>
  <si>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</si>
  <si>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</si>
  <si>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</si>
  <si>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</si>
  <si>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</si>
  <si>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</si>
  <si>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</si>
  <si>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</si>
  <si>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</si>
  <si>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</si>
  <si>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</si>
  <si>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</si>
  <si>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</si>
  <si>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</si>
  <si>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</si>
  <si>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</si>
  <si>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</si>
  <si>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</si>
  <si>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</si>
  <si>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</si>
  <si>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</si>
  <si>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</si>
  <si>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</si>
  <si>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</si>
  <si>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</si>
  <si>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</si>
  <si>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</si>
  <si>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</si>
  <si>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</si>
  <si>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</si>
  <si>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</si>
  <si>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</si>
  <si>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</si>
  <si>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</si>
  <si>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</si>
  <si>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</si>
  <si>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</si>
  <si>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</si>
  <si>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</si>
  <si>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</si>
  <si>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</si>
  <si>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</si>
  <si>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</si>
  <si>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</si>
  <si>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</si>
  <si>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</si>
  <si>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</si>
  <si>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</si>
  <si>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</si>
  <si>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</si>
  <si>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</si>
  <si>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</si>
  <si>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</si>
  <si>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</si>
  <si>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</si>
  <si>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</si>
  <si>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</si>
  <si>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</si>
  <si>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</si>
  <si>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</si>
  <si>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</si>
  <si>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</si>
  <si>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</si>
  <si>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</si>
  <si>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</si>
  <si>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</si>
  <si>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</si>
  <si>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</si>
  <si>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</si>
  <si>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</si>
  <si>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</si>
  <si>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</si>
  <si>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</si>
  <si>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</si>
  <si>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</si>
  <si>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</si>
  <si>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</si>
  <si>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</si>
  <si>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</si>
  <si>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</si>
  <si>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</si>
  <si>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</si>
  <si>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</si>
  <si>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</si>
  <si>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</si>
  <si>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</si>
  <si>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</si>
  <si>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</si>
  <si>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</si>
  <si>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</si>
  <si>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</si>
  <si>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</si>
  <si>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</si>
  <si>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</si>
  <si>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</si>
  <si>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</si>
  <si>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</si>
  <si>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</si>
  <si>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</si>
  <si>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</si>
  <si>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</si>
  <si>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</si>
  <si>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</si>
  <si>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</si>
  <si>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</si>
  <si>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</si>
  <si>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</si>
  <si>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</si>
  <si>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</si>
  <si>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</si>
  <si>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</si>
  <si>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</si>
  <si>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</si>
  <si>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</si>
  <si>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</si>
  <si>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</si>
  <si>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</si>
  <si>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</si>
  <si>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</si>
  <si>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</si>
  <si>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</si>
  <si>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</si>
  <si>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</si>
  <si>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</si>
  <si>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</si>
  <si>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</si>
  <si>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</si>
  <si>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</si>
  <si>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</si>
  <si>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</si>
  <si>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</si>
  <si>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</si>
  <si>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</si>
  <si>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</si>
  <si>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</si>
  <si>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</si>
  <si>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</si>
  <si>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</si>
  <si>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</si>
  <si>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</si>
  <si>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</si>
  <si>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</si>
  <si>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</si>
  <si>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</si>
  <si>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</si>
  <si>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</si>
  <si>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</si>
  <si>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</si>
  <si>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</si>
  <si>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</si>
  <si>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</si>
  <si>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</si>
  <si>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</si>
  <si>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</si>
  <si>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</si>
  <si>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</si>
  <si>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</si>
  <si>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</si>
  <si>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</si>
  <si>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</si>
  <si>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</si>
  <si>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</si>
  <si>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</si>
  <si>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</si>
  <si>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</si>
  <si>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</si>
  <si>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</si>
  <si>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</si>
  <si>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</si>
  <si>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</si>
  <si>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</si>
  <si>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</si>
  <si>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</si>
  <si>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</si>
  <si>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</si>
  <si>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</si>
  <si>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</si>
  <si>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</si>
  <si>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</si>
  <si>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</si>
  <si>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</si>
  <si>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</si>
  <si>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</si>
  <si>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</si>
  <si>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</si>
  <si>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</si>
  <si>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</si>
  <si>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</si>
  <si>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</si>
  <si>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</si>
  <si>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</si>
  <si>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</si>
  <si>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</si>
  <si>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</si>
  <si>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</si>
  <si>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</si>
  <si>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</si>
  <si>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</si>
  <si>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</si>
  <si>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</si>
  <si>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</si>
  <si>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</si>
  <si>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</si>
  <si>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</si>
  <si>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</si>
  <si>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</si>
  <si>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</si>
  <si>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</si>
  <si>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</si>
  <si>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</si>
  <si>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</si>
  <si>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</si>
  <si>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</si>
  <si>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</si>
  <si>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</si>
  <si>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</si>
  <si>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</si>
  <si>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</si>
  <si>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</si>
  <si>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</si>
  <si>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</si>
  <si>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</si>
  <si>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</si>
  <si>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</si>
  <si>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</si>
  <si>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</si>
  <si>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</si>
  <si>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</si>
  <si>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</si>
  <si>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</si>
  <si>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</si>
  <si>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</si>
  <si>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</si>
  <si>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</si>
  <si>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</si>
  <si>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</si>
  <si>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</si>
  <si>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</si>
  <si>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</si>
  <si>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</si>
  <si>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</si>
  <si>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</si>
  <si>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</si>
  <si>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</si>
  <si>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</si>
  <si>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</si>
  <si>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</si>
  <si>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</si>
  <si>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</si>
  <si>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</si>
  <si>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</si>
  <si>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</si>
  <si>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</si>
  <si>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</si>
  <si>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</si>
  <si>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</si>
  <si>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</si>
  <si>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</si>
  <si>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</si>
  <si>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</si>
  <si>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</si>
  <si>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</si>
  <si>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</si>
  <si>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</si>
  <si>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</si>
  <si>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</si>
  <si>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</si>
  <si>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</si>
  <si>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</si>
  <si>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</si>
  <si>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</si>
  <si>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</si>
  <si>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</si>
  <si>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</si>
  <si>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</si>
  <si>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</si>
  <si>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</si>
  <si>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</si>
  <si>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</si>
  <si>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</si>
  <si>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</si>
  <si>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</si>
  <si>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</si>
  <si>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</si>
  <si>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</si>
  <si>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</si>
  <si>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</si>
  <si>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</si>
  <si>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</si>
  <si>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</si>
  <si>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</si>
  <si>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</si>
  <si>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</si>
  <si>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</si>
  <si>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</si>
  <si>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</si>
  <si>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</si>
  <si>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</si>
  <si>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</si>
  <si>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</si>
  <si>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</si>
  <si>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</si>
  <si>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</si>
  <si>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</si>
  <si>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</si>
  <si>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</si>
  <si>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</si>
  <si>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</si>
  <si>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</si>
  <si>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</si>
  <si>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</si>
  <si>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</si>
  <si>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</si>
  <si>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</si>
  <si>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</si>
  <si>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</si>
  <si>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</si>
  <si>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</si>
  <si>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</si>
  <si>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</si>
  <si>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</si>
  <si>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</si>
  <si>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</si>
  <si>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</si>
  <si>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</si>
  <si>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</si>
  <si>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</si>
  <si>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</si>
  <si>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</si>
  <si>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</si>
  <si>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</si>
  <si>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</si>
  <si>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</si>
  <si>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</si>
  <si>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</si>
  <si>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</si>
  <si>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</si>
  <si>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</si>
  <si>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</si>
  <si>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</si>
  <si>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</si>
  <si>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</si>
  <si>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</si>
  <si>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</si>
  <si>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</si>
  <si>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</si>
  <si>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</si>
  <si>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</si>
  <si>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</si>
  <si>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</si>
  <si>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</si>
  <si>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</si>
  <si>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</si>
  <si>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</si>
  <si>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</si>
  <si>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</si>
  <si>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</si>
  <si>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</si>
  <si>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</si>
  <si>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</si>
  <si>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</si>
  <si>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</si>
  <si>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</si>
  <si>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</si>
  <si>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</si>
  <si>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</si>
  <si>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</si>
  <si>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</si>
  <si>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</si>
  <si>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</si>
  <si>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</si>
  <si>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</si>
  <si>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</si>
  <si>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</si>
  <si>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</si>
  <si>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</si>
  <si>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</si>
  <si>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</si>
  <si>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</si>
  <si>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</si>
  <si>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</si>
  <si>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</si>
  <si>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</si>
  <si>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</si>
  <si>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</si>
  <si>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</si>
  <si>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</si>
  <si>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</si>
  <si>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</si>
  <si>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</si>
  <si>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</si>
  <si>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</si>
  <si>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</si>
  <si>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</si>
  <si>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</si>
  <si>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</si>
  <si>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</si>
  <si>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</si>
  <si>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</si>
  <si>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</si>
  <si>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</si>
  <si>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</si>
  <si>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</si>
  <si>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</si>
  <si>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</si>
  <si>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</si>
  <si>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</si>
  <si>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</si>
  <si>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</si>
  <si>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</si>
  <si>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</si>
  <si>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</si>
  <si>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</si>
  <si>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</si>
  <si>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</si>
  <si>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</si>
  <si>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</si>
  <si>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</si>
  <si>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</si>
  <si>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</si>
  <si>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</si>
  <si>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</si>
  <si>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</si>
  <si>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</si>
  <si>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</si>
  <si>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</si>
  <si>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</si>
  <si>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</si>
  <si>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</si>
  <si>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</si>
  <si>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</si>
  <si>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</si>
  <si>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</si>
  <si>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</si>
  <si>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</si>
  <si>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</si>
  <si>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</si>
  <si>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</si>
  <si>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</si>
  <si>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</si>
  <si>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</si>
  <si>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</si>
  <si>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</si>
  <si>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</si>
  <si>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</si>
  <si>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</si>
  <si>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</si>
  <si>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</si>
  <si>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</si>
  <si>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</si>
  <si>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</si>
  <si>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</si>
  <si>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</si>
  <si>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</si>
  <si>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</si>
  <si>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</si>
  <si>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</si>
  <si>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</si>
  <si>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</si>
  <si>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</si>
  <si>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</si>
  <si>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</si>
  <si>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</si>
  <si>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</si>
  <si>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</si>
  <si>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</si>
  <si>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</si>
  <si>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</si>
  <si>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</si>
  <si>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</si>
  <si>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</si>
  <si>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</si>
  <si>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</si>
  <si>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</si>
  <si>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</si>
  <si>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</si>
  <si>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</si>
  <si>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</si>
  <si>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</si>
  <si>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</si>
  <si>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</si>
  <si>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</si>
  <si>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</si>
  <si>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</si>
  <si>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</si>
  <si>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</si>
  <si>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</si>
  <si>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</si>
  <si>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</si>
  <si>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</si>
  <si>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</si>
  <si>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</si>
  <si>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</si>
  <si>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</si>
  <si>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</si>
  <si>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</si>
  <si>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</si>
  <si>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</si>
  <si>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</si>
  <si>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</si>
  <si>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</si>
  <si>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</si>
  <si>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</si>
  <si>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</si>
  <si>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</si>
  <si>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</si>
  <si>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</si>
  <si>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</si>
  <si>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</si>
  <si>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</si>
  <si>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</si>
  <si>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</si>
  <si>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</si>
  <si>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</si>
  <si>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</si>
  <si>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</si>
  <si>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</si>
  <si>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</si>
  <si>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</si>
  <si>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</si>
  <si>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</si>
  <si>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</si>
  <si>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</si>
  <si>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</si>
  <si>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</si>
  <si>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</si>
  <si>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</si>
  <si>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</si>
  <si>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</si>
  <si>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</si>
  <si>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</si>
  <si>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</si>
  <si>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</si>
  <si>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</si>
  <si>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</si>
  <si>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</si>
  <si>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</si>
  <si>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</si>
  <si>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</si>
  <si>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</si>
  <si>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</si>
  <si>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</si>
  <si>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</si>
  <si>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</si>
  <si>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</si>
  <si>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</si>
  <si>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</si>
  <si>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</si>
  <si>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</si>
  <si>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</si>
  <si>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</si>
  <si>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</si>
  <si>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</si>
  <si>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</si>
  <si>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</si>
  <si>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</si>
  <si>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</si>
  <si>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</si>
  <si>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</si>
  <si>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</si>
  <si>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</si>
  <si>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</si>
  <si>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</si>
  <si>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</si>
  <si>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</si>
  <si>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</si>
  <si>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</si>
  <si>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</si>
  <si>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</si>
  <si>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</si>
  <si>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</si>
  <si>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</si>
  <si>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</si>
  <si>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</si>
  <si>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</si>
  <si>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</si>
  <si>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</si>
  <si>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</si>
  <si>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</si>
  <si>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</si>
  <si>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</si>
  <si>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</si>
  <si>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</si>
  <si>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</si>
  <si>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</si>
  <si>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</si>
  <si>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</si>
  <si>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</si>
  <si>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</si>
  <si>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</si>
  <si>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</si>
  <si>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</si>
  <si>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</si>
  <si>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</si>
  <si>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</si>
  <si>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</si>
  <si>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</si>
  <si>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</si>
  <si>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</si>
  <si>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</si>
  <si>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</si>
  <si>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</si>
  <si>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</si>
  <si>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</si>
  <si>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</si>
  <si>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</si>
  <si>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</si>
  <si>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</si>
  <si>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</si>
  <si>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</si>
  <si>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</si>
  <si>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</si>
  <si>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</si>
  <si>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</si>
  <si>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</si>
  <si>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</si>
  <si>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</si>
  <si>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</si>
  <si>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</si>
  <si>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</si>
  <si>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</si>
  <si>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</si>
  <si>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</si>
  <si>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</si>
  <si>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</si>
  <si>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</si>
  <si>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</si>
  <si>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</si>
  <si>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</si>
  <si>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</si>
  <si>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</si>
  <si>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</si>
  <si>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</si>
  <si>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</si>
  <si>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</si>
  <si>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</si>
  <si>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</si>
  <si>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</si>
  <si>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</si>
  <si>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</si>
  <si>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</si>
  <si>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</si>
  <si>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</si>
  <si>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</si>
  <si>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</si>
  <si>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</si>
  <si>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</si>
  <si>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</si>
  <si>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</si>
  <si>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</si>
  <si>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</si>
  <si>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</si>
  <si>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</si>
  <si>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</si>
  <si>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</si>
  <si>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</si>
  <si>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</si>
  <si>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</si>
  <si>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</si>
  <si>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</si>
  <si>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</si>
  <si>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</si>
  <si>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</si>
  <si>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</si>
  <si>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</si>
  <si>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</si>
  <si>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</si>
  <si>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</si>
  <si>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</si>
  <si>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</si>
  <si>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</si>
  <si>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</si>
  <si>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</si>
  <si>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</si>
  <si>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</si>
  <si>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</si>
  <si>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</si>
  <si>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</si>
  <si>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</si>
  <si>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</si>
  <si>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</si>
  <si>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</si>
  <si>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</si>
  <si>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</si>
  <si>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</si>
  <si>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</si>
  <si>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</si>
  <si>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</si>
  <si>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</si>
  <si>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</si>
  <si>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</si>
  <si>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</si>
  <si>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</si>
  <si>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</si>
  <si>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</si>
  <si>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</si>
  <si>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</si>
  <si>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</si>
  <si>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</si>
  <si>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</si>
  <si>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</si>
  <si>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</si>
  <si>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</si>
  <si>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</si>
  <si>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</si>
  <si>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</si>
  <si>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</si>
  <si>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</si>
  <si>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</si>
  <si>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</si>
  <si>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</si>
  <si>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</si>
  <si>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</si>
  <si>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</si>
  <si>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</si>
  <si>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</si>
  <si>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</si>
  <si>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</si>
  <si>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</si>
  <si>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</si>
  <si>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</si>
  <si>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</si>
  <si>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</si>
  <si>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</si>
  <si>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</si>
  <si>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</si>
  <si>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</si>
  <si>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</si>
  <si>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</si>
  <si>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</si>
  <si>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</si>
  <si>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</si>
  <si>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</si>
  <si>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</si>
  <si>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</si>
  <si>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</si>
  <si>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</si>
  <si>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</si>
  <si>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</si>
  <si>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</si>
  <si>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</si>
  <si>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</si>
  <si>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</si>
  <si>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</si>
  <si>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</si>
  <si>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</si>
  <si>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</si>
  <si>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</si>
  <si>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</si>
  <si>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</si>
  <si>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</si>
  <si>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</si>
  <si>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</si>
  <si>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</si>
  <si>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</si>
  <si>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</si>
  <si>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</si>
  <si>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</si>
  <si>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</si>
  <si>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</si>
  <si>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</si>
  <si>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</si>
  <si>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</si>
  <si>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</si>
  <si>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</si>
  <si>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</si>
  <si>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</si>
  <si>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</si>
  <si>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</si>
  <si>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</si>
  <si>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</si>
  <si>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</si>
  <si>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</si>
  <si>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</si>
  <si>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</si>
  <si>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</si>
  <si>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</si>
  <si>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</si>
  <si>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</si>
  <si>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</si>
  <si>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</si>
  <si>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</si>
  <si>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</si>
  <si>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</si>
  <si>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</si>
  <si>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</si>
  <si>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</si>
  <si>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</si>
  <si>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</si>
  <si>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</si>
  <si>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</si>
  <si>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</si>
  <si>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</si>
  <si>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</si>
  <si>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</si>
  <si>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</si>
  <si>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</si>
  <si>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</si>
  <si>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</si>
  <si>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</si>
  <si>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</si>
  <si>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</si>
  <si>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</si>
  <si>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</si>
  <si>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</si>
  <si>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</si>
  <si>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</si>
  <si>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</si>
  <si>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</si>
  <si>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</si>
  <si>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</si>
  <si>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</si>
  <si>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</si>
  <si>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</si>
  <si>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</si>
  <si>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</si>
  <si>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</si>
  <si>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</si>
  <si>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</si>
  <si>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</si>
  <si>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</si>
  <si>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</si>
  <si>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</si>
  <si>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</si>
  <si>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</si>
  <si>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</si>
  <si>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</si>
  <si>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</si>
  <si>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</si>
  <si>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</si>
  <si>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</si>
  <si>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</si>
  <si>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</si>
  <si>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</si>
  <si>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</si>
  <si>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</si>
  <si>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</si>
  <si>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</si>
  <si>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</si>
  <si>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</si>
  <si>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</si>
  <si>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</si>
  <si>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</si>
  <si>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</si>
  <si>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</si>
  <si>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</si>
  <si>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</si>
  <si>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</si>
  <si>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</si>
  <si>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</si>
  <si>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</si>
  <si>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</si>
  <si>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</si>
  <si>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</si>
  <si>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</si>
  <si>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</si>
  <si>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</si>
  <si>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</si>
  <si>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</si>
  <si>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</si>
  <si>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</si>
  <si>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</si>
  <si>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</si>
  <si>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</si>
  <si>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</si>
  <si>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</si>
  <si>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</si>
  <si>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</si>
  <si>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</si>
  <si>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</si>
  <si>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</si>
  <si>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</si>
  <si>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</si>
  <si>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</si>
  <si>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</si>
  <si>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</si>
  <si>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</si>
  <si>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</si>
  <si>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</si>
  <si>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</si>
  <si>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</si>
  <si>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</si>
  <si>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</si>
  <si>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</si>
  <si>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</si>
  <si>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</si>
  <si>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</si>
  <si>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</si>
  <si>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</si>
  <si>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</si>
  <si>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</si>
  <si>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</si>
  <si>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</si>
  <si>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</si>
  <si>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</si>
  <si>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</si>
  <si>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</si>
  <si>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</si>
  <si>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</si>
  <si>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</si>
  <si>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</si>
  <si>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</si>
  <si>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</si>
  <si>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</si>
  <si>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</si>
  <si>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</si>
  <si>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</si>
  <si>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</si>
  <si>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</si>
  <si>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</si>
  <si>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</si>
  <si>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</si>
  <si>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</si>
  <si>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</si>
  <si>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</si>
  <si>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</si>
  <si>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</si>
  <si>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</si>
  <si>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</si>
  <si>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</si>
  <si>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</si>
  <si>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</si>
  <si>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</si>
  <si>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</si>
  <si>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</si>
  <si>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</si>
  <si>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</si>
  <si>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</si>
  <si>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</si>
  <si>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</si>
  <si>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</si>
  <si>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</si>
  <si>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</si>
  <si>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</si>
  <si>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</si>
  <si>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</si>
  <si>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</si>
  <si>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</si>
  <si>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</si>
  <si>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</si>
  <si>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</si>
  <si>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</si>
  <si>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</si>
  <si>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</si>
  <si>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</si>
  <si>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</si>
  <si>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</si>
  <si>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</si>
  <si>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</si>
  <si>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</si>
  <si>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</si>
  <si>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</si>
  <si>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</si>
  <si>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</si>
  <si>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</si>
  <si>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</si>
  <si>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</si>
  <si>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</si>
  <si>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</si>
  <si>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</si>
  <si>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</si>
  <si>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</si>
  <si>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</si>
  <si>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</si>
  <si>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</si>
  <si>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</si>
  <si>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</si>
  <si>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</si>
  <si>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</si>
  <si>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</si>
  <si>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</si>
  <si>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</si>
  <si>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</si>
  <si>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</si>
  <si>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</si>
  <si>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</si>
  <si>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</si>
  <si>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</si>
  <si>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</si>
  <si>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</si>
  <si>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</si>
  <si>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</si>
  <si>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</si>
  <si>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</si>
  <si>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</si>
  <si>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</si>
  <si>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</si>
  <si>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</si>
  <si>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</si>
  <si>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</si>
  <si>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</si>
  <si>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</si>
  <si>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</si>
  <si>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</si>
  <si>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</si>
  <si>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</si>
  <si>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</si>
  <si>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</si>
  <si>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</si>
  <si>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</si>
  <si>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</si>
  <si>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</si>
  <si>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</si>
  <si>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</si>
  <si>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</si>
  <si>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</si>
  <si>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</si>
  <si>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</si>
  <si>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</si>
  <si>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</si>
  <si>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</si>
  <si>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</si>
  <si>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</si>
  <si>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</si>
  <si>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</si>
  <si>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</si>
  <si>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</si>
  <si>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</si>
  <si>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</si>
  <si>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</si>
  <si>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</si>
  <si>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</si>
  <si>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</si>
  <si>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</si>
  <si>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</si>
  <si>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</si>
  <si>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</si>
  <si>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</si>
  <si>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</si>
  <si>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</si>
  <si>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</si>
  <si>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</si>
  <si>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</si>
  <si>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</si>
  <si>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</si>
  <si>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</si>
  <si>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</si>
  <si>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</si>
  <si>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</si>
  <si>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</si>
  <si>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</si>
  <si>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</si>
  <si>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</si>
  <si>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</si>
  <si>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</si>
  <si>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</si>
  <si>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</si>
  <si>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</si>
  <si>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</si>
  <si>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</si>
  <si>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</si>
  <si>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</si>
  <si>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</si>
  <si>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</si>
  <si>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</si>
  <si>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</si>
  <si>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</si>
  <si>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</si>
  <si>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</si>
  <si>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</si>
  <si>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</si>
  <si>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</si>
  <si>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</si>
  <si>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</si>
  <si>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</si>
  <si>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</si>
  <si>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</si>
  <si>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</si>
  <si>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</si>
  <si>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</si>
  <si>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</si>
  <si>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</si>
  <si>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</si>
  <si>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</si>
  <si>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</si>
  <si>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</si>
  <si>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</si>
  <si>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</si>
  <si>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</si>
  <si>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</si>
  <si>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</si>
  <si>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</si>
  <si>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</si>
  <si>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</si>
  <si>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</si>
  <si>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</si>
  <si>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</si>
  <si>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</si>
  <si>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</si>
  <si>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</si>
  <si>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</si>
  <si>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</si>
  <si>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</si>
  <si>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</si>
  <si>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</si>
  <si>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</si>
  <si>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</si>
  <si>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</si>
  <si>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</si>
  <si>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</si>
  <si>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</si>
  <si>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</si>
  <si>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</si>
  <si>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</si>
  <si>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</si>
  <si>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</si>
  <si>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</si>
  <si>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</si>
  <si>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</si>
  <si>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</si>
  <si>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</si>
  <si>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</si>
  <si>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</si>
  <si>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</si>
  <si>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</si>
  <si>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</si>
  <si>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</si>
  <si>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</si>
  <si>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</si>
  <si>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</si>
  <si>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</si>
  <si>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</si>
  <si>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</si>
  <si>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</si>
  <si>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</si>
  <si>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</si>
  <si>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</si>
  <si>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</si>
  <si>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</si>
  <si>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</si>
  <si>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</si>
  <si>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</si>
  <si>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</si>
  <si>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</si>
  <si>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</si>
  <si>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</si>
  <si>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</si>
  <si>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</si>
  <si>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</si>
  <si>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</si>
  <si>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</si>
  <si>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</si>
  <si>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</si>
  <si>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</si>
  <si>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</si>
  <si>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</si>
  <si>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</si>
  <si>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</si>
  <si>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</si>
  <si>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</si>
  <si>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</si>
  <si>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</si>
  <si>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</si>
  <si>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</si>
  <si>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</si>
  <si>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</si>
  <si>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</si>
  <si>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</si>
  <si>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</si>
  <si>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</si>
  <si>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</si>
  <si>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</si>
  <si>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</si>
  <si>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</si>
  <si>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</si>
  <si>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</si>
  <si>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</si>
  <si>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</si>
  <si>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</si>
  <si>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</si>
  <si>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</si>
  <si>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</si>
  <si>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</si>
  <si>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</si>
  <si>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</si>
  <si>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</si>
  <si>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</si>
  <si>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</si>
  <si>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</si>
  <si>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</si>
  <si>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</si>
  <si>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</si>
  <si>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</si>
  <si>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</si>
  <si>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</si>
  <si>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</si>
  <si>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</si>
  <si>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</si>
  <si>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</si>
  <si>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</si>
  <si>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</si>
  <si>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</si>
  <si>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</si>
  <si>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</si>
  <si>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</si>
  <si>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</si>
  <si>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</si>
  <si>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</si>
  <si>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</si>
  <si>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</si>
  <si>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</si>
  <si>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</si>
  <si>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</si>
  <si>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</si>
  <si>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</si>
  <si>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</si>
  <si>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</si>
  <si>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</si>
  <si>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</si>
  <si>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</si>
  <si>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</si>
  <si>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</si>
  <si>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</si>
  <si>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</si>
  <si>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</si>
  <si>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</si>
  <si>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</si>
  <si>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</si>
  <si>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</si>
  <si>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</si>
  <si>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</si>
  <si>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</si>
  <si>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</si>
  <si>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</si>
  <si>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</si>
  <si>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</si>
  <si>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</si>
  <si>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</si>
  <si>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</si>
  <si>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</si>
  <si>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</si>
  <si>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</si>
  <si>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</si>
  <si>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</si>
  <si>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</si>
  <si>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</si>
  <si>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</si>
  <si>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</si>
  <si>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</si>
  <si>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</si>
  <si>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</si>
  <si>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</si>
  <si>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</si>
  <si>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</si>
  <si>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</si>
  <si>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</si>
  <si>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</si>
  <si>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</si>
  <si>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</si>
  <si>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</si>
  <si>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</si>
  <si>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</si>
  <si>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</si>
  <si>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</si>
  <si>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</si>
  <si>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</si>
  <si>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</si>
  <si>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</si>
  <si>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</si>
  <si>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</si>
  <si>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</si>
  <si>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</si>
  <si>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</si>
  <si>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</si>
  <si>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</si>
  <si>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</si>
  <si>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</si>
  <si>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</si>
  <si>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</si>
  <si>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</si>
  <si>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</si>
  <si>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</si>
  <si>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</si>
  <si>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</si>
  <si>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</si>
  <si>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</si>
  <si>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</si>
  <si>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</si>
  <si>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</si>
  <si>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</si>
  <si>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</si>
  <si>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</si>
  <si>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</si>
  <si>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</si>
  <si>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</si>
  <si>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</si>
  <si>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</si>
  <si>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</si>
  <si>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</si>
  <si>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</si>
  <si>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</si>
  <si>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</si>
  <si>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</si>
  <si>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</si>
  <si>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</si>
  <si>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</si>
  <si>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</si>
  <si>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</si>
  <si>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</si>
  <si>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</si>
  <si>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</si>
  <si>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</si>
  <si>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</si>
  <si>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</si>
  <si>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</si>
  <si>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</si>
  <si>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</si>
  <si>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</si>
  <si>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</si>
  <si>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</si>
  <si>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</si>
  <si>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</si>
  <si>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</si>
  <si>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</si>
  <si>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</si>
  <si>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</si>
  <si>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</si>
  <si>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</si>
  <si>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</si>
  <si>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</si>
  <si>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</si>
  <si>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</si>
  <si>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</si>
  <si>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</si>
  <si>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</si>
  <si>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</si>
  <si>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</si>
  <si>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</si>
  <si>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</si>
  <si>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</si>
  <si>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</si>
  <si>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</si>
  <si>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</si>
  <si>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</si>
  <si>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</si>
  <si>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</si>
  <si>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</si>
  <si>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</si>
  <si>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</si>
  <si>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</si>
  <si>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</si>
  <si>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</si>
  <si>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</si>
  <si>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</si>
  <si>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</si>
  <si>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</si>
  <si>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</si>
  <si>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</si>
  <si>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</si>
  <si>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</si>
  <si>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</si>
  <si>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</si>
  <si>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</si>
  <si>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</si>
  <si>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</si>
  <si>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</si>
  <si>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</si>
  <si>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</si>
  <si>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</si>
  <si>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</si>
  <si>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</si>
  <si>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</si>
  <si>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</si>
  <si>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</si>
  <si>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</si>
  <si>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</si>
  <si>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</si>
  <si>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</si>
  <si>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</si>
  <si>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</si>
  <si>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</si>
  <si>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</si>
  <si>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</si>
  <si>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</si>
  <si>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</si>
  <si>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</si>
  <si>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</si>
  <si>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</si>
  <si>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</si>
  <si>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</si>
  <si>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</si>
  <si>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</si>
  <si>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</si>
  <si>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</si>
  <si>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</si>
  <si>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</si>
  <si>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</si>
  <si>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</si>
  <si>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</si>
  <si>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</si>
  <si>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</si>
  <si>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</si>
  <si>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</si>
  <si>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</si>
  <si>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</si>
  <si>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</si>
  <si>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</si>
  <si>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</si>
  <si>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</si>
  <si>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</si>
  <si>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</si>
  <si>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</si>
  <si>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</si>
  <si>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</si>
  <si>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</si>
  <si>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</si>
  <si>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</si>
  <si>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</si>
  <si>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</si>
  <si>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</si>
  <si>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</si>
  <si>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</si>
  <si>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</si>
  <si>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</si>
  <si>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</si>
  <si>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</si>
  <si>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</si>
  <si>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</si>
  <si>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</si>
  <si>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</si>
  <si>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</si>
  <si>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</si>
  <si>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</si>
  <si>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</si>
  <si>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</si>
  <si>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</si>
  <si>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</si>
  <si>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</si>
  <si>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</si>
  <si>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</si>
  <si>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</si>
  <si>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</si>
  <si>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</si>
  <si>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</si>
  <si>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</si>
  <si>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</si>
  <si>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</si>
  <si>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</si>
  <si>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</si>
  <si>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</si>
  <si>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</si>
  <si>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</si>
  <si>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</si>
  <si>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</si>
  <si>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</si>
  <si>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</si>
  <si>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</si>
  <si>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</si>
  <si>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</si>
  <si>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</si>
  <si>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</si>
  <si>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</si>
  <si>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</si>
  <si>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</si>
  <si>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</si>
  <si>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</si>
  <si>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</si>
  <si>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</si>
  <si>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</si>
  <si>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</si>
  <si>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</si>
  <si>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</si>
  <si>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</si>
  <si>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</si>
  <si>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</si>
  <si>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</si>
  <si>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</si>
  <si>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</si>
  <si>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</si>
  <si>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</si>
  <si>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</si>
  <si>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</si>
  <si>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</si>
  <si>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</si>
  <si>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</si>
  <si>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</si>
  <si>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</si>
  <si>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</si>
  <si>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</si>
  <si>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</si>
  <si>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</si>
  <si>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</si>
  <si>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</si>
  <si>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</si>
  <si>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</si>
  <si>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</si>
  <si>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</si>
  <si>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</si>
  <si>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</si>
  <si>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</si>
  <si>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</si>
  <si>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</si>
  <si>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</si>
  <si>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</si>
  <si>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</si>
  <si>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</si>
  <si>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</si>
  <si>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</si>
  <si>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</si>
  <si>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</si>
  <si>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</si>
  <si>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</si>
  <si>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</si>
  <si>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</si>
  <si>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</si>
  <si>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</si>
  <si>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</si>
  <si>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</si>
  <si>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</si>
  <si>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</si>
  <si>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</si>
  <si>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</si>
  <si>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</si>
  <si>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</si>
  <si>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</si>
  <si>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</si>
  <si>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</si>
  <si>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</si>
  <si>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</si>
  <si>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</si>
  <si>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</si>
  <si>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</si>
  <si>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</si>
  <si>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</si>
  <si>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</si>
  <si>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</si>
  <si>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</si>
  <si>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</si>
  <si>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</si>
  <si>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</si>
  <si>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</si>
  <si>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</si>
  <si>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</si>
  <si>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</si>
  <si>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</si>
  <si>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</si>
  <si>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</si>
  <si>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</si>
  <si>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</si>
  <si>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</si>
  <si>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</si>
  <si>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</si>
  <si>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</si>
  <si>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</si>
  <si>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</si>
  <si>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</si>
  <si>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</si>
  <si>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</si>
  <si>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</si>
  <si>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</si>
  <si>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</si>
  <si>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</si>
  <si>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</si>
  <si>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</si>
  <si>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</si>
  <si>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</si>
  <si>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</si>
  <si>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</si>
  <si>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</si>
  <si>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</si>
  <si>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</si>
  <si>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</si>
  <si>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</si>
  <si>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</si>
  <si>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</si>
  <si>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</si>
  <si>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</si>
  <si>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</si>
  <si>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</si>
  <si>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</si>
  <si>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</si>
  <si>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</si>
  <si>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</si>
  <si>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</si>
  <si>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</si>
  <si>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</si>
  <si>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</si>
  <si>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</si>
  <si>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</si>
  <si>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</si>
  <si>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</si>
  <si>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</si>
  <si>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</si>
  <si>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</si>
  <si>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</si>
  <si>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</si>
  <si>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</si>
  <si>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</si>
  <si>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</si>
  <si>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</si>
  <si>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</si>
  <si>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</si>
  <si>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</si>
  <si>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</si>
  <si>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</si>
  <si>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</si>
  <si>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</si>
  <si>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</si>
  <si>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</si>
  <si>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</si>
  <si>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</si>
  <si>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</si>
  <si>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</si>
  <si>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</si>
  <si>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</si>
  <si>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</si>
  <si>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</si>
  <si>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</si>
  <si>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</si>
  <si>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</si>
  <si>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</si>
  <si>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</si>
  <si>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</si>
  <si>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</si>
  <si>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</si>
  <si>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</si>
  <si>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</si>
  <si>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</si>
  <si>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</si>
  <si>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</si>
  <si>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</si>
  <si>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</si>
  <si>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</si>
  <si>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</si>
  <si>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</si>
  <si>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</si>
  <si>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</si>
  <si>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</si>
  <si>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</si>
  <si>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</si>
  <si>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</si>
  <si>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</si>
  <si>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</si>
  <si>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</si>
  <si>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</si>
  <si>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</si>
  <si>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</si>
  <si>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</si>
  <si>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</si>
  <si>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</si>
  <si>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</si>
  <si>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</si>
  <si>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</si>
  <si>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</si>
  <si>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</si>
  <si>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</si>
  <si>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</si>
  <si>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</si>
  <si>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</si>
  <si>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</si>
  <si>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</si>
  <si>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</si>
  <si>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</si>
  <si>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</si>
  <si>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</si>
  <si>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</si>
  <si>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</si>
  <si>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</si>
  <si>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</si>
  <si>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</si>
  <si>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</si>
  <si>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</si>
  <si>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</si>
  <si>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</si>
  <si>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</si>
  <si>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</si>
  <si>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</si>
  <si>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</si>
  <si>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</si>
  <si>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</si>
  <si>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</si>
  <si>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</si>
  <si>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</si>
  <si>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</si>
  <si>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</si>
  <si>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</si>
  <si>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</si>
  <si>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</si>
  <si>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</si>
  <si>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</si>
  <si>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</si>
  <si>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</si>
  <si>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</si>
  <si>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</si>
  <si>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</si>
  <si>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</si>
  <si>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</si>
  <si>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</si>
  <si>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</si>
  <si>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</si>
  <si>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</si>
  <si>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</si>
  <si>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</si>
  <si>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</si>
  <si>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</si>
  <si>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</si>
  <si>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</si>
  <si>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</si>
  <si>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</si>
  <si>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</si>
  <si>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</si>
  <si>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</si>
  <si>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</si>
  <si>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</si>
  <si>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</si>
  <si>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</si>
  <si>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</si>
  <si>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</si>
  <si>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</si>
  <si>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</si>
  <si>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</si>
  <si>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</si>
  <si>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</si>
  <si>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</si>
  <si>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</si>
  <si>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</si>
  <si>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</si>
  <si>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</si>
  <si>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</si>
  <si>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</si>
  <si>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</si>
  <si>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</si>
  <si>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</si>
  <si>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</si>
  <si>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</si>
  <si>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</si>
  <si>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</si>
  <si>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</si>
  <si>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</si>
  <si>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</si>
  <si>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</si>
  <si>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</si>
  <si>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</si>
  <si>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</si>
  <si>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</si>
  <si>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</si>
  <si>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</si>
  <si>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</si>
  <si>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</si>
  <si>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</si>
  <si>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</si>
  <si>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</si>
  <si>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</si>
  <si>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</si>
  <si>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</si>
  <si>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</si>
  <si>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</si>
  <si>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</si>
  <si>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</si>
  <si>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</si>
  <si>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</si>
  <si>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</si>
  <si>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</si>
  <si>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</si>
  <si>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</si>
  <si>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</si>
  <si>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</si>
  <si>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</si>
  <si>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</si>
  <si>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</si>
  <si>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</si>
  <si>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</si>
  <si>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</si>
  <si>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</si>
  <si>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</si>
  <si>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</si>
  <si>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</si>
  <si>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</si>
  <si>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</si>
  <si>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</si>
  <si>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</si>
  <si>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</si>
  <si>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</si>
  <si>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</si>
  <si>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</si>
  <si>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</si>
  <si>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</si>
  <si>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</si>
  <si>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</si>
  <si>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</si>
  <si>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</si>
  <si>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</si>
  <si>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</si>
  <si>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</si>
  <si>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</si>
  <si>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</si>
  <si>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</si>
  <si>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</si>
  <si>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</si>
  <si>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</si>
  <si>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</si>
  <si>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</si>
  <si>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</si>
  <si>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</si>
  <si>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</si>
  <si>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</si>
  <si>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</si>
  <si>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</si>
  <si>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</si>
  <si>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</si>
  <si>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</si>
  <si>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</si>
  <si>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</si>
  <si>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</si>
  <si>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</si>
  <si>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</si>
  <si>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</si>
  <si>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</si>
  <si>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</si>
  <si>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</si>
  <si>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</si>
  <si>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</si>
  <si>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</si>
  <si>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</si>
  <si>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</si>
  <si>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</si>
  <si>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</si>
  <si>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</si>
  <si>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</si>
  <si>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</si>
  <si>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</si>
  <si>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</si>
  <si>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</si>
  <si>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</si>
  <si>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</si>
  <si>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</si>
  <si>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</si>
  <si>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</si>
  <si>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</si>
  <si>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</si>
  <si>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</si>
  <si>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</si>
  <si>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</si>
  <si>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</si>
  <si>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</si>
  <si>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</si>
  <si>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</si>
  <si>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</si>
  <si>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</si>
  <si>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</si>
  <si>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</si>
  <si>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</si>
  <si>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</si>
  <si>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</si>
  <si>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</si>
  <si>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</si>
  <si>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</si>
  <si>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</si>
  <si>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</si>
  <si>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</si>
  <si>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</si>
  <si>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</si>
  <si>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</si>
  <si>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</si>
  <si>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</si>
  <si>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</si>
  <si>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</si>
  <si>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</si>
  <si>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</si>
  <si>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</si>
  <si>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</si>
  <si>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</si>
  <si>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</si>
  <si>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</si>
  <si>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</si>
  <si>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</si>
  <si>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</si>
  <si>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</si>
  <si>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</si>
  <si>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</si>
  <si>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</si>
  <si>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</si>
  <si>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</si>
  <si>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</si>
  <si>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</si>
  <si>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</si>
  <si>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</si>
  <si>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</si>
  <si>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</si>
  <si>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</si>
  <si>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</si>
  <si>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</si>
  <si>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</si>
  <si>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</si>
  <si>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</si>
  <si>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</si>
  <si>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</si>
  <si>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</si>
  <si>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</si>
  <si>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</si>
  <si>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</si>
  <si>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</si>
  <si>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</si>
  <si>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</si>
  <si>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</si>
  <si>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</si>
  <si>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</si>
  <si>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</si>
  <si>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</si>
  <si>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</si>
  <si>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</si>
  <si>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</si>
  <si>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</si>
  <si>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</si>
  <si>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</si>
  <si>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</si>
  <si>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</si>
  <si>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</si>
  <si>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</si>
  <si>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</si>
  <si>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</si>
  <si>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</si>
  <si>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</si>
  <si>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</si>
  <si>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</si>
  <si>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</si>
  <si>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</si>
  <si>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</si>
  <si>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</si>
  <si>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</si>
  <si>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</si>
  <si>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</si>
  <si>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</si>
  <si>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</si>
  <si>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</si>
  <si>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</si>
  <si>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</si>
  <si>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</si>
  <si>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</si>
  <si>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</si>
  <si>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</si>
  <si>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</si>
  <si>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</si>
  <si>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</si>
  <si>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</si>
  <si>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</si>
  <si>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</si>
  <si>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</si>
  <si>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</si>
  <si>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</si>
  <si>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</si>
  <si>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</si>
  <si>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</si>
  <si>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</si>
  <si>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</si>
  <si>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</si>
  <si>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</si>
  <si>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</si>
  <si>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</si>
  <si>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</si>
  <si>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</si>
  <si>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</si>
  <si>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</si>
  <si>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</si>
  <si>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</si>
  <si>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</si>
  <si>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</si>
  <si>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</si>
  <si>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</si>
  <si>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</si>
  <si>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</si>
  <si>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</si>
  <si>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</si>
  <si>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</si>
  <si>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</si>
  <si>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</si>
  <si>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</si>
  <si>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</si>
  <si>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</si>
  <si>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</si>
  <si>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</si>
  <si>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</si>
  <si>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</si>
  <si>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</si>
  <si>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</si>
  <si>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</si>
  <si>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</si>
  <si>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</si>
  <si>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</si>
  <si>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</si>
  <si>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</si>
  <si>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</si>
  <si>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</si>
  <si>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</si>
  <si>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</si>
  <si>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</si>
  <si>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</si>
  <si>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</si>
  <si>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</si>
  <si>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</si>
  <si>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</si>
  <si>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</si>
  <si>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</si>
  <si>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</si>
  <si>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</si>
  <si>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</si>
  <si>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</si>
  <si>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</si>
  <si>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</si>
  <si>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</si>
  <si>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</si>
  <si>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</si>
  <si>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</si>
  <si>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</si>
  <si>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</si>
  <si>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</si>
  <si>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</si>
  <si>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</si>
  <si>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</si>
  <si>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</si>
  <si>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</si>
  <si>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</si>
  <si>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</si>
  <si>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</si>
  <si>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</si>
  <si>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</si>
  <si>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</si>
  <si>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</si>
  <si>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</si>
  <si>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</si>
  <si>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</si>
  <si>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</si>
  <si>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</si>
  <si>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</si>
  <si>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</si>
  <si>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</si>
  <si>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</si>
  <si>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</si>
  <si>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</si>
  <si>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</si>
  <si>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</si>
  <si>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</si>
  <si>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</si>
  <si>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</si>
  <si>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</si>
  <si>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</si>
  <si>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</si>
  <si>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</si>
  <si>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</si>
  <si>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</si>
  <si>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</si>
  <si>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</si>
  <si>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</si>
  <si>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</si>
  <si>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</si>
  <si>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</si>
  <si>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</si>
  <si>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</si>
  <si>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</si>
  <si>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</si>
  <si>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</si>
  <si>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</si>
  <si>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</si>
  <si>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</si>
  <si>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</si>
  <si>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</si>
  <si>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</si>
  <si>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</si>
  <si>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</si>
  <si>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</si>
  <si>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</si>
  <si>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</si>
  <si>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</si>
  <si>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</si>
  <si>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</si>
  <si>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</si>
  <si>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</si>
  <si>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</si>
  <si>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</si>
  <si>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</si>
  <si>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</si>
  <si>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</si>
  <si>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</si>
  <si>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</si>
  <si>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</si>
  <si>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</si>
  <si>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</si>
  <si>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</si>
  <si>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</si>
  <si>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</si>
  <si>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</si>
  <si>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</si>
  <si>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</si>
  <si>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</si>
  <si>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</si>
  <si>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</si>
  <si>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</si>
  <si>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</si>
  <si>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</si>
  <si>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</si>
  <si>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</si>
  <si>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</si>
  <si>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</si>
  <si>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</si>
  <si>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</si>
  <si>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</si>
  <si>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</si>
  <si>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</si>
  <si>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</si>
  <si>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</si>
  <si>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</si>
  <si>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</si>
  <si>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</si>
  <si>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</si>
  <si>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</si>
  <si>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</si>
  <si>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</si>
  <si>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</si>
  <si>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</si>
  <si>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</si>
  <si>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</si>
  <si>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</si>
  <si>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</si>
  <si>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</si>
  <si>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</si>
  <si>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</si>
  <si>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</si>
  <si>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</si>
  <si>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</si>
  <si>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</si>
  <si>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</si>
  <si>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</si>
  <si>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</si>
  <si>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</si>
  <si>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</si>
  <si>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</si>
  <si>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</si>
  <si>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</si>
  <si>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</si>
  <si>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</si>
  <si>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</si>
  <si>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</si>
  <si>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</si>
  <si>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</si>
  <si>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</si>
  <si>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</si>
  <si>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</si>
  <si>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</si>
  <si>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</si>
  <si>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</si>
  <si>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</si>
  <si>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</si>
  <si>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</si>
  <si>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</si>
  <si>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</si>
  <si>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</si>
  <si>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</si>
  <si>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</si>
  <si>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</si>
  <si>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</si>
  <si>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</si>
  <si>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</si>
  <si>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</si>
  <si>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</si>
  <si>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</si>
  <si>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</si>
  <si>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</si>
  <si>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</si>
  <si>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</si>
  <si>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</si>
  <si>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</si>
  <si>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</si>
  <si>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</si>
  <si>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</si>
  <si>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</si>
  <si>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</si>
  <si>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</si>
  <si>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</si>
  <si>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</si>
  <si>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</si>
  <si>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</si>
  <si>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</si>
  <si>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</si>
  <si>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</si>
  <si>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</si>
  <si>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</si>
  <si>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</si>
  <si>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</si>
  <si>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</si>
  <si>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</si>
  <si>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</si>
  <si>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</si>
  <si>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</si>
  <si>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</si>
  <si>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</si>
  <si>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</si>
  <si>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</si>
  <si>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</si>
  <si>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</si>
  <si>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</si>
  <si>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</si>
  <si>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</si>
  <si>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</si>
  <si>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</si>
  <si>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</si>
  <si>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</si>
  <si>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</si>
  <si>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</si>
  <si>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</si>
  <si>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</si>
  <si>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</si>
  <si>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</si>
  <si>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</si>
  <si>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</si>
  <si>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</si>
  <si>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</si>
  <si>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</si>
  <si>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</si>
  <si>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</si>
  <si>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</si>
  <si>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</si>
  <si>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</si>
  <si>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</si>
  <si>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</si>
  <si>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</si>
  <si>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</si>
  <si>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</si>
  <si>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</si>
  <si>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</si>
  <si>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</si>
  <si>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</si>
  <si>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</si>
  <si>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</si>
  <si>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</si>
  <si>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</si>
  <si>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</si>
  <si>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</si>
  <si>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</si>
  <si>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</si>
  <si>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</si>
  <si>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</si>
  <si>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</si>
  <si>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</si>
  <si>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</si>
  <si>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</si>
  <si>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</si>
  <si>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</si>
  <si>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</si>
  <si>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</si>
  <si>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</si>
  <si>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</si>
  <si>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</si>
  <si>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</si>
  <si>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</si>
  <si>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</si>
  <si>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</si>
  <si>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</si>
  <si>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</si>
  <si>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</si>
  <si>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</si>
  <si>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</si>
  <si>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</si>
  <si>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</si>
  <si>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</si>
  <si>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</si>
  <si>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</si>
  <si>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</si>
  <si>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</si>
  <si>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</si>
  <si>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</si>
  <si>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</si>
  <si>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</si>
  <si>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</si>
  <si>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</si>
  <si>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</si>
  <si>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</si>
  <si>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</si>
  <si>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</si>
  <si>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</si>
  <si>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</si>
  <si>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</si>
  <si>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</si>
  <si>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</si>
  <si>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</si>
  <si>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</si>
  <si>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</si>
  <si>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</si>
  <si>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</si>
  <si>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</si>
  <si>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</si>
  <si>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</si>
  <si>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</si>
  <si>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</si>
  <si>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</si>
  <si>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</si>
  <si>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</si>
  <si>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</si>
  <si>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</si>
  <si>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</si>
  <si>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</si>
  <si>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</si>
  <si>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</si>
  <si>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</si>
  <si>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</si>
  <si>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</si>
  <si>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</si>
  <si>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</si>
  <si>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</si>
  <si>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</si>
  <si>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</si>
  <si>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</si>
  <si>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</si>
  <si>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</si>
  <si>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</si>
  <si>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</si>
  <si>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</si>
  <si>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</si>
  <si>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</si>
  <si>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</si>
  <si>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</si>
  <si>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</si>
  <si>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</si>
  <si>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</si>
  <si>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</si>
  <si>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</si>
  <si>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</si>
  <si>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</si>
  <si>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</si>
  <si>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</si>
  <si>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</si>
  <si>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</si>
  <si>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</si>
  <si>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</si>
  <si>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</si>
  <si>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</si>
  <si>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</si>
  <si>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</si>
  <si>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</si>
  <si>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</si>
  <si>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</si>
  <si>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</si>
  <si>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</si>
  <si>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</si>
  <si>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</si>
  <si>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</si>
  <si>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</si>
  <si>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</si>
  <si>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</si>
  <si>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</si>
  <si>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</si>
  <si>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</si>
  <si>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</si>
  <si>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</si>
  <si>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</si>
  <si>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</si>
  <si>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</si>
  <si>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</si>
  <si>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</si>
  <si>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</si>
  <si>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</si>
  <si>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</si>
  <si>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</si>
  <si>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</si>
  <si>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</si>
  <si>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</si>
  <si>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</si>
  <si>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</si>
  <si>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</si>
  <si>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</si>
  <si>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</si>
  <si>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</si>
  <si>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</si>
  <si>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</si>
  <si>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</si>
  <si>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</si>
  <si>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</si>
  <si>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</si>
  <si>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</si>
  <si>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</si>
  <si>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</si>
  <si>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</si>
  <si>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</si>
  <si>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</si>
  <si>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</si>
  <si>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</si>
  <si>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</si>
  <si>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</si>
  <si>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</si>
  <si>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</si>
  <si>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</si>
  <si>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</si>
  <si>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</si>
  <si>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</si>
  <si>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</si>
  <si>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</si>
  <si>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</si>
  <si>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</si>
  <si>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</si>
  <si>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</si>
  <si>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</si>
  <si>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</si>
  <si>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</si>
  <si>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</si>
  <si>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</si>
  <si>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</si>
  <si>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</si>
  <si>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</si>
  <si>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</si>
  <si>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</si>
  <si>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</si>
  <si>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</si>
  <si>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</si>
  <si>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</si>
  <si>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</si>
  <si>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</si>
  <si>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</si>
  <si>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</si>
  <si>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</si>
  <si>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</si>
  <si>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</si>
  <si>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</si>
  <si>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</si>
  <si>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</si>
  <si>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</si>
  <si>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</si>
  <si>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</si>
  <si>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</si>
  <si>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</si>
  <si>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</si>
  <si>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</si>
  <si>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</si>
  <si>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</si>
  <si>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</si>
  <si>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</si>
  <si>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</si>
  <si>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</si>
  <si>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</si>
  <si>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</si>
  <si>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</si>
  <si>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</si>
  <si>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</si>
  <si>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</si>
  <si>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</si>
  <si>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</si>
  <si>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</si>
  <si>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</si>
  <si>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</si>
  <si>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</si>
  <si>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</si>
  <si>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</si>
  <si>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</si>
  <si>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</si>
  <si>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</si>
  <si>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</si>
  <si>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</si>
  <si>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</si>
  <si>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</si>
  <si>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</si>
  <si>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</si>
  <si>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</si>
  <si>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</si>
  <si>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</si>
  <si>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</si>
  <si>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</si>
  <si>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</si>
  <si>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</si>
  <si>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</si>
  <si>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</si>
  <si>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</si>
  <si>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</si>
  <si>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</si>
  <si>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</si>
  <si>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</si>
  <si>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</si>
  <si>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</si>
  <si>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</si>
  <si>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</si>
  <si>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</si>
  <si>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</si>
  <si>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</si>
  <si>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</si>
  <si>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</si>
  <si>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</si>
  <si>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</si>
  <si>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</si>
  <si>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</si>
  <si>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</si>
  <si>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</si>
  <si>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</si>
  <si>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</si>
  <si>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</si>
  <si>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</si>
  <si>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</si>
  <si>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</si>
  <si>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</si>
  <si>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</si>
  <si>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</si>
  <si>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</si>
  <si>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</si>
  <si>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</si>
  <si>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</si>
  <si>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</si>
  <si>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</si>
  <si>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</si>
  <si>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</si>
  <si>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</si>
  <si>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</si>
  <si>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</si>
  <si>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</si>
  <si>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</si>
  <si>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</si>
  <si>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</si>
  <si>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</si>
  <si>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</si>
  <si>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</si>
  <si>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</si>
  <si>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</si>
  <si>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</si>
  <si>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</si>
  <si>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</si>
  <si>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</si>
  <si>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</si>
  <si>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</si>
  <si>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</si>
  <si>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</si>
  <si>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</si>
  <si>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</si>
  <si>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</si>
  <si>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</si>
  <si>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</si>
  <si>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</si>
  <si>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</si>
  <si>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</si>
  <si>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</si>
  <si>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</si>
  <si>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</si>
  <si>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</si>
  <si>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</si>
  <si>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</si>
  <si>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</si>
  <si>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</si>
  <si>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</si>
  <si>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</si>
  <si>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</si>
  <si>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</si>
  <si>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</si>
  <si>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</si>
  <si>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</si>
  <si>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</si>
  <si>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</si>
  <si>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</si>
  <si>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</si>
  <si>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</si>
  <si>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</si>
  <si>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</si>
  <si>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</si>
  <si>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</si>
  <si>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</si>
  <si>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</si>
  <si>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</si>
  <si>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</si>
  <si>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</si>
  <si>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</si>
  <si>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</si>
  <si>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</si>
  <si>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</si>
  <si>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</si>
  <si>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</si>
  <si>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</si>
  <si>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</si>
  <si>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</si>
  <si>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</si>
  <si>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</si>
  <si>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</si>
  <si>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</si>
  <si>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</si>
  <si>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</si>
  <si>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</si>
  <si>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</si>
  <si>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</si>
  <si>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</si>
  <si>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</si>
  <si>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</si>
  <si>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</si>
  <si>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</si>
  <si>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</si>
  <si>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</si>
  <si>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</si>
  <si>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</si>
  <si>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</si>
  <si>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</si>
  <si>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</si>
  <si>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</si>
  <si>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</si>
  <si>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</si>
  <si>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</si>
  <si>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</si>
  <si>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</si>
  <si>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</si>
  <si>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</si>
  <si>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</si>
  <si>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</si>
  <si>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</si>
  <si>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</si>
  <si>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</si>
  <si>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</si>
  <si>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</si>
  <si>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</si>
  <si>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</si>
  <si>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</si>
  <si>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</si>
  <si>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</si>
  <si>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</si>
  <si>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</si>
  <si>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</si>
  <si>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</si>
  <si>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</si>
  <si>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</si>
  <si>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</si>
  <si>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</si>
  <si>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</si>
  <si>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</si>
  <si>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</si>
  <si>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</si>
  <si>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</si>
  <si>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</si>
  <si>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</si>
  <si>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</si>
  <si>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</si>
  <si>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</si>
  <si>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</si>
  <si>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</si>
  <si>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</si>
  <si>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</si>
  <si>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</si>
  <si>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</si>
  <si>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</si>
  <si>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</si>
  <si>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</si>
  <si>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</si>
  <si>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</si>
  <si>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</si>
  <si>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</si>
  <si>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</si>
  <si>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</si>
  <si>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</si>
  <si>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</si>
  <si>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</si>
  <si>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</si>
  <si>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</si>
  <si>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</si>
  <si>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</si>
  <si>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</si>
  <si>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</si>
  <si>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</si>
  <si>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</si>
  <si>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</si>
  <si>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</si>
  <si>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</si>
  <si>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</si>
  <si>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</si>
  <si>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</si>
  <si>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</si>
  <si>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</si>
  <si>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</si>
  <si>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</si>
  <si>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</si>
  <si>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</si>
  <si>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</si>
  <si>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</si>
  <si>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</si>
  <si>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</si>
  <si>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</si>
  <si>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</si>
  <si>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</si>
  <si>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</si>
  <si>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</si>
  <si>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</si>
  <si>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</si>
  <si>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</si>
  <si>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</si>
  <si>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</si>
  <si>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</si>
  <si>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</si>
  <si>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</si>
  <si>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</si>
  <si>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</si>
  <si>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</si>
  <si>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</si>
  <si>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</si>
  <si>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</si>
  <si>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</si>
  <si>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</si>
  <si>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</si>
  <si>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</si>
  <si>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</si>
  <si>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</si>
  <si>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</si>
  <si>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</si>
  <si>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</si>
  <si>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</si>
  <si>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</si>
  <si>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</si>
  <si>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</si>
  <si>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</si>
  <si>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</si>
  <si>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</si>
  <si>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</si>
  <si>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</si>
  <si>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</si>
  <si>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</si>
  <si>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</si>
  <si>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</si>
  <si>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</si>
  <si>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</si>
  <si>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</si>
  <si>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</si>
  <si>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</si>
  <si>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</si>
  <si>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</si>
  <si>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</si>
  <si>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</si>
  <si>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</si>
  <si>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</si>
  <si>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</si>
  <si>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</si>
  <si>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</si>
  <si>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</si>
  <si>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</si>
  <si>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</si>
  <si>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</si>
  <si>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</si>
  <si>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</si>
  <si>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</si>
  <si>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</si>
  <si>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</si>
  <si>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</si>
  <si>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</si>
  <si>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</si>
  <si>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</si>
  <si>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</si>
  <si>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</si>
  <si>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</si>
  <si>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</si>
  <si>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</si>
  <si>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</si>
  <si>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</si>
  <si>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</si>
  <si>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</si>
  <si>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</si>
  <si>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</si>
  <si>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</si>
  <si>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</si>
  <si>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</si>
  <si>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</si>
  <si>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</si>
  <si>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</si>
  <si>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</si>
  <si>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</si>
  <si>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</si>
  <si>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</si>
  <si>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</si>
  <si>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</si>
  <si>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</si>
  <si>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</si>
  <si>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</si>
  <si>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</si>
  <si>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</si>
  <si>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</si>
  <si>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</si>
  <si>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</si>
  <si>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</si>
  <si>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</si>
  <si>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</si>
  <si>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</si>
  <si>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</si>
  <si>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</si>
  <si>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</si>
  <si>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</si>
  <si>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</si>
  <si>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</si>
  <si>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</si>
  <si>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</si>
  <si>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</si>
  <si>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</si>
  <si>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</si>
  <si>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</si>
  <si>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</si>
  <si>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</si>
  <si>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</si>
  <si>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</si>
  <si>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</si>
  <si>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</si>
  <si>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</si>
  <si>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</si>
  <si>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</si>
  <si>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</si>
  <si>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</si>
  <si>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</si>
  <si>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</si>
  <si>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</si>
  <si>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</si>
  <si>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</si>
  <si>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</si>
  <si>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</si>
  <si>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</si>
  <si>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</si>
  <si>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</si>
  <si>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</si>
  <si>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</si>
  <si>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</si>
  <si>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</si>
  <si>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</si>
  <si>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</si>
  <si>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</si>
  <si>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</si>
  <si>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</si>
  <si>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</si>
  <si>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</si>
  <si>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</si>
  <si>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</si>
  <si>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</si>
  <si>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</si>
  <si>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</si>
  <si>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</si>
  <si>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</si>
  <si>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</si>
  <si>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</si>
  <si>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</si>
  <si>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</si>
  <si>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</si>
  <si>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</si>
  <si>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</si>
  <si>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</si>
  <si>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</si>
  <si>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</si>
  <si>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</si>
  <si>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</si>
  <si>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</si>
  <si>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</si>
  <si>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</si>
  <si>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</si>
  <si>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</si>
  <si>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</si>
  <si>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</si>
  <si>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</si>
  <si>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</si>
  <si>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</si>
  <si>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</si>
  <si>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</si>
  <si>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</si>
  <si>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</si>
  <si>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</si>
  <si>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</si>
  <si>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</si>
  <si>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</si>
  <si>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</si>
  <si>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</si>
  <si>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</si>
  <si>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</si>
  <si>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</si>
  <si>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</si>
  <si>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</si>
  <si>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</si>
  <si>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</si>
  <si>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</si>
  <si>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</si>
  <si>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</si>
  <si>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</si>
  <si>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</si>
  <si>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</si>
  <si>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</si>
  <si>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</si>
  <si>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</si>
  <si>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</si>
  <si>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</si>
  <si>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</si>
  <si>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</si>
  <si>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</si>
  <si>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</si>
  <si>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</si>
  <si>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</si>
  <si>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</si>
  <si>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</si>
  <si>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</si>
  <si>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</si>
  <si>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</si>
  <si>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</si>
  <si>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</si>
  <si>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</si>
  <si>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</si>
  <si>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</si>
  <si>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</si>
  <si>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</si>
  <si>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</si>
  <si>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</si>
  <si>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</si>
  <si>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</si>
  <si>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</si>
  <si>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</si>
  <si>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</si>
  <si>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</si>
  <si>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</si>
  <si>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</si>
  <si>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</si>
  <si>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</si>
  <si>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</si>
  <si>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</si>
  <si>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</si>
  <si>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</si>
  <si>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</si>
  <si>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</si>
  <si>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</si>
  <si>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</si>
  <si>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</si>
  <si>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</si>
  <si>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</si>
  <si>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</si>
  <si>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</si>
  <si>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</si>
  <si>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</si>
  <si>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</si>
  <si>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</si>
  <si>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</si>
  <si>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</si>
  <si>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</si>
  <si>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</si>
  <si>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</si>
  <si>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</si>
  <si>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</si>
  <si>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</si>
  <si>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</si>
  <si>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</si>
  <si>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</si>
  <si>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</si>
  <si>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</si>
  <si>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</si>
  <si>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</si>
  <si>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</si>
  <si>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</si>
  <si>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</si>
  <si>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</si>
  <si>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</si>
  <si>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</si>
  <si>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</si>
  <si>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</si>
  <si>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</si>
  <si>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</si>
  <si>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</si>
  <si>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</si>
  <si>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</si>
  <si>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</si>
  <si>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</si>
  <si>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</si>
  <si>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</si>
  <si>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</si>
  <si>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</si>
  <si>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</si>
  <si>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</si>
  <si>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</si>
  <si>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</si>
  <si>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</si>
  <si>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</si>
  <si>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</si>
  <si>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</si>
  <si>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</si>
  <si>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</si>
  <si>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</si>
  <si>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</si>
  <si>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</si>
  <si>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</si>
  <si>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</si>
  <si>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</si>
  <si>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</si>
  <si>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</si>
  <si>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</si>
  <si>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</si>
  <si>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</si>
  <si>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</si>
  <si>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</si>
  <si>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</si>
  <si>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</si>
  <si>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</si>
  <si>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</si>
  <si>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</si>
  <si>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</si>
  <si>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</si>
  <si>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</si>
  <si>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</si>
  <si>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</si>
  <si>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</si>
  <si>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</si>
  <si>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</si>
  <si>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</si>
  <si>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</si>
  <si>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</si>
  <si>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</si>
  <si>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</si>
  <si>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</si>
  <si>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</si>
  <si>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</si>
  <si>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</si>
  <si>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</si>
  <si>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</si>
  <si>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</si>
  <si>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</si>
  <si>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</si>
  <si>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</si>
  <si>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</si>
  <si>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</si>
  <si>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</si>
  <si>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</si>
  <si>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</si>
  <si>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</si>
  <si>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</si>
  <si>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</si>
  <si>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</si>
  <si>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</si>
  <si>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</si>
  <si>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</si>
  <si>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</si>
  <si>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</si>
  <si>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</si>
  <si>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</si>
  <si>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</si>
  <si>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</si>
  <si>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</si>
  <si>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</si>
  <si>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</si>
  <si>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</si>
  <si>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</si>
  <si>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</si>
  <si>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</si>
  <si>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</si>
  <si>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</si>
  <si>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</si>
  <si>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</si>
  <si>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</si>
  <si>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</si>
  <si>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</si>
  <si>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</si>
  <si>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</si>
  <si>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</si>
  <si>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</si>
  <si>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</si>
  <si>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</si>
  <si>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</si>
  <si>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</si>
  <si>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</si>
  <si>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</si>
  <si>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</si>
  <si>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</si>
  <si>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</si>
  <si>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</si>
  <si>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</si>
  <si>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</si>
  <si>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</si>
  <si>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</si>
  <si>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</si>
  <si>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</si>
  <si>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</si>
  <si>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</si>
  <si>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</si>
  <si>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</si>
  <si>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</si>
  <si>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</si>
  <si>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</si>
  <si>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</si>
  <si>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</si>
  <si>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</si>
  <si>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</si>
  <si>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</si>
  <si>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</si>
  <si>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</si>
  <si>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</si>
  <si>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</si>
  <si>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</si>
  <si>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</si>
  <si>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</si>
  <si>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</si>
  <si>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</si>
  <si>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</si>
  <si>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</si>
  <si>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</si>
  <si>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</si>
  <si>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</si>
  <si>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</si>
  <si>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</si>
  <si>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</si>
  <si>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</si>
  <si>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</si>
  <si>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</si>
  <si>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</si>
  <si>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</si>
  <si>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</si>
  <si>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</si>
  <si>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</si>
  <si>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</si>
  <si>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</si>
  <si>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</si>
  <si>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</si>
  <si>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</si>
  <si>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</si>
  <si>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</si>
  <si>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</si>
  <si>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</si>
  <si>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</si>
  <si>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</si>
  <si>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</si>
  <si>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</si>
  <si>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</si>
  <si>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</si>
  <si>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</si>
  <si>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</si>
  <si>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</si>
  <si>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</si>
  <si>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</si>
  <si>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</si>
  <si>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</si>
  <si>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</si>
  <si>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</si>
  <si>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</si>
  <si>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</si>
  <si>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</si>
  <si>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</si>
  <si>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</si>
  <si>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</si>
  <si>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</si>
  <si>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</si>
  <si>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</si>
  <si>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</si>
  <si>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</si>
  <si>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</si>
  <si>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</si>
  <si>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</si>
  <si>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</si>
  <si>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</si>
  <si>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</si>
  <si>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</si>
  <si>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</si>
  <si>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</si>
  <si>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</si>
  <si>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</si>
  <si>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</si>
  <si>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</si>
  <si>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</si>
  <si>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</si>
  <si>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</si>
  <si>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</si>
  <si>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</si>
  <si>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</si>
  <si>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</si>
  <si>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</si>
  <si>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</si>
  <si>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</si>
  <si>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</si>
  <si>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</si>
  <si>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</si>
  <si>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</si>
  <si>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</si>
  <si>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</si>
  <si>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</si>
  <si>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</si>
  <si>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</si>
  <si>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</si>
  <si>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</si>
  <si>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</si>
  <si>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</si>
  <si>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</si>
  <si>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</si>
  <si>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</si>
  <si>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</si>
  <si>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</si>
  <si>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</si>
  <si>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</si>
  <si>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</si>
  <si>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</si>
  <si>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</si>
  <si>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</si>
  <si>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</si>
  <si>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</si>
  <si>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</si>
  <si>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</si>
  <si>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</si>
  <si>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</si>
  <si>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</si>
  <si>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</si>
  <si>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</si>
  <si>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</si>
  <si>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</si>
  <si>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</si>
  <si>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</si>
  <si>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</si>
  <si>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</si>
  <si>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</si>
  <si>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</si>
  <si>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</si>
  <si>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</si>
  <si>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</si>
  <si>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</si>
  <si>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</si>
  <si>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</si>
  <si>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</si>
  <si>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</si>
  <si>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</si>
  <si>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</si>
  <si>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</si>
  <si>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</si>
  <si>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</si>
  <si>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</si>
  <si>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</si>
  <si>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</si>
  <si>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</si>
  <si>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</si>
  <si>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</si>
  <si>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</si>
  <si>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</si>
  <si>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</si>
  <si>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</si>
  <si>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</si>
  <si>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</si>
  <si>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</si>
  <si>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</si>
  <si>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</si>
  <si>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</si>
  <si>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</si>
  <si>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</si>
  <si>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</si>
  <si>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</si>
  <si>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</si>
  <si>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</si>
  <si>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</si>
  <si>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</si>
  <si>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</si>
  <si>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</si>
  <si>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</si>
  <si>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</si>
  <si>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</si>
  <si>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</si>
  <si>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</si>
  <si>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</si>
  <si>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</si>
  <si>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</si>
  <si>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</si>
  <si>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</si>
  <si>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</si>
  <si>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</si>
  <si>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</si>
  <si>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</si>
  <si>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</si>
  <si>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</si>
  <si>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</si>
  <si>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</si>
  <si>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</si>
  <si>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</si>
  <si>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</si>
  <si>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</si>
  <si>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</si>
  <si>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</si>
  <si>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</si>
  <si>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</si>
  <si>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</si>
  <si>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</si>
  <si>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</si>
  <si>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</si>
  <si>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</si>
  <si>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</si>
  <si>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</si>
  <si>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</si>
  <si>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</si>
  <si>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</si>
  <si>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</si>
  <si>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</si>
  <si>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</si>
  <si>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</si>
  <si>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</si>
  <si>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</si>
  <si>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</si>
  <si>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</si>
  <si>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</si>
  <si>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</si>
  <si>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</si>
  <si>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</si>
  <si>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</si>
  <si>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</si>
  <si>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</si>
  <si>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</si>
  <si>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</si>
  <si>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</si>
  <si>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</si>
  <si>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</si>
  <si>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</si>
  <si>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</si>
  <si>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</si>
  <si>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</si>
  <si>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</si>
  <si>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</si>
  <si>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</si>
  <si>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</si>
  <si>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</si>
  <si>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</si>
  <si>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</si>
  <si>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</si>
  <si>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</si>
  <si>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</si>
  <si>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</si>
  <si>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</si>
  <si>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</si>
  <si>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</si>
  <si>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</si>
  <si>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</si>
  <si>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</si>
  <si>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</si>
  <si>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</si>
  <si>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</si>
  <si>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</si>
  <si>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</si>
  <si>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</si>
  <si>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</si>
  <si>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</si>
  <si>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</si>
  <si>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</si>
  <si>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</si>
  <si>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</si>
  <si>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</si>
  <si>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</si>
  <si>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</si>
  <si>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</si>
  <si>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</si>
  <si>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</si>
  <si>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</si>
  <si>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</si>
  <si>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</si>
  <si>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</si>
  <si>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</si>
  <si>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</si>
  <si>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</si>
  <si>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</si>
  <si>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</si>
  <si>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</si>
  <si>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</si>
  <si>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</si>
  <si>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</si>
  <si>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</si>
  <si>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</si>
  <si>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</si>
  <si>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</si>
  <si>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</si>
  <si>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</si>
  <si>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</si>
  <si>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</si>
  <si>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</si>
  <si>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</si>
  <si>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</si>
  <si>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</si>
  <si>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</si>
  <si>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</si>
  <si>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</si>
  <si>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</si>
  <si>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</si>
  <si>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</si>
  <si>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</si>
  <si>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</si>
  <si>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</si>
  <si>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</si>
  <si>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</si>
  <si>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</si>
  <si>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</si>
  <si>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</si>
  <si>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</si>
  <si>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</si>
  <si>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</si>
  <si>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</si>
  <si>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</si>
  <si>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</si>
  <si>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</si>
  <si>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</si>
  <si>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</si>
  <si>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</si>
  <si>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</si>
  <si>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</si>
  <si>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</si>
  <si>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</si>
  <si>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</si>
  <si>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</si>
  <si>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</si>
  <si>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</si>
  <si>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</si>
  <si>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</si>
  <si>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</si>
  <si>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</si>
  <si>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</si>
  <si>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</si>
  <si>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</si>
  <si>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</si>
  <si>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</si>
  <si>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</si>
  <si>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</si>
  <si>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</si>
  <si>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</si>
  <si>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</si>
  <si>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</si>
  <si>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</si>
  <si>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</si>
  <si>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</si>
  <si>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</si>
  <si>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</si>
  <si>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</si>
  <si>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</si>
  <si>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</si>
  <si>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</si>
  <si>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</si>
  <si>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</si>
  <si>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</si>
  <si>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</si>
  <si>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</si>
  <si>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</si>
  <si>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</si>
  <si>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</si>
  <si>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</si>
  <si>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</si>
  <si>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</si>
  <si>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</si>
  <si>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</si>
  <si>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</si>
  <si>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</si>
  <si>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</si>
  <si>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</si>
  <si>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</si>
  <si>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</si>
  <si>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</si>
  <si>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</si>
  <si>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</si>
  <si>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</si>
  <si>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</si>
  <si>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</si>
  <si>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</si>
  <si>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</si>
  <si>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</si>
  <si>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</si>
  <si>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</si>
  <si>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</si>
  <si>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</si>
  <si>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</si>
  <si>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</si>
  <si>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</si>
  <si>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</si>
  <si>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</si>
  <si>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</si>
  <si>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</si>
  <si>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</si>
  <si>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</si>
  <si>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</si>
  <si>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</si>
  <si>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</si>
  <si>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</si>
  <si>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</si>
  <si>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</si>
  <si>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</si>
  <si>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</si>
  <si>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</si>
  <si>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</si>
  <si>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</si>
  <si>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</si>
  <si>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</si>
  <si>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</si>
  <si>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</si>
  <si>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</si>
  <si>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</si>
  <si>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</si>
  <si>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</si>
  <si>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</si>
  <si>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</si>
  <si>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</si>
  <si>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</si>
  <si>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</si>
  <si>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</si>
  <si>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</si>
  <si>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</si>
  <si>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</si>
  <si>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</si>
  <si>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</si>
  <si>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</si>
  <si>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</si>
  <si>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</si>
  <si>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</si>
  <si>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</si>
  <si>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</si>
  <si>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</si>
  <si>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</si>
  <si>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</si>
  <si>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</si>
  <si>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</si>
  <si>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</si>
  <si>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</si>
  <si>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</si>
  <si>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</si>
  <si>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</si>
  <si>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</si>
  <si>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</si>
  <si>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</si>
  <si>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</si>
  <si>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</si>
  <si>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</si>
  <si>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</si>
  <si>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</si>
  <si>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</si>
  <si>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</si>
  <si>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</si>
  <si>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</si>
  <si>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</si>
  <si>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</si>
  <si>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</si>
  <si>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</si>
  <si>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</si>
  <si>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</si>
  <si>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</si>
  <si>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</si>
  <si>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</si>
  <si>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</si>
  <si>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</si>
  <si>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</si>
  <si>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</si>
  <si>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</si>
  <si>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</si>
  <si>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</si>
  <si>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</si>
  <si>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</si>
  <si>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</si>
  <si>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</si>
  <si>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</si>
  <si>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</si>
  <si>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</si>
  <si>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</si>
  <si>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</si>
  <si>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</si>
  <si>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</si>
  <si>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</si>
  <si>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</si>
  <si>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</si>
  <si>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</si>
  <si>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</si>
  <si>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</si>
  <si>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</si>
  <si>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</si>
  <si>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</si>
  <si>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</si>
  <si>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</si>
  <si>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</si>
  <si>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</si>
  <si>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</si>
  <si>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</si>
  <si>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</si>
  <si>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</si>
  <si>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</si>
  <si>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</si>
  <si>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</si>
  <si>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</si>
  <si>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</si>
  <si>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</si>
  <si>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</si>
  <si>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</si>
  <si>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</si>
  <si>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</si>
  <si>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</si>
  <si>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</si>
  <si>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</si>
  <si>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</si>
  <si>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</si>
  <si>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</si>
  <si>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</si>
  <si>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</si>
  <si>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</si>
  <si>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</si>
  <si>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</si>
  <si>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</si>
  <si>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</si>
  <si>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</si>
  <si>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</si>
  <si>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</si>
  <si>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</si>
  <si>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</si>
  <si>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</si>
  <si>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</si>
  <si>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</si>
  <si>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</si>
  <si>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</si>
  <si>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</si>
  <si>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</si>
  <si>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</si>
  <si>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</si>
  <si>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</si>
  <si>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</si>
  <si>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</si>
  <si>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</si>
  <si>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</si>
  <si>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</si>
  <si>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</si>
  <si>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</si>
  <si>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</si>
  <si>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</si>
  <si>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</si>
  <si>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</si>
  <si>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</si>
  <si>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</si>
  <si>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</si>
  <si>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</si>
  <si>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</si>
  <si>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</si>
  <si>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</si>
  <si>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</si>
  <si>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</si>
  <si>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</si>
  <si>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</si>
  <si>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</si>
  <si>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</si>
  <si>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</si>
  <si>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</si>
  <si>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</si>
  <si>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</si>
  <si>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</si>
  <si>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</si>
  <si>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</si>
  <si>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</si>
  <si>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</si>
  <si>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</si>
  <si>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</si>
  <si>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</si>
  <si>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</si>
  <si>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</si>
  <si>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</si>
  <si>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</si>
  <si>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</si>
  <si>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</si>
  <si>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</si>
  <si>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</si>
  <si>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</si>
  <si>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</si>
  <si>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</si>
  <si>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</si>
  <si>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</si>
  <si>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</si>
  <si>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</si>
  <si>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</si>
  <si>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</si>
  <si>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</si>
  <si>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</si>
  <si>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</si>
  <si>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</si>
  <si>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</si>
  <si>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</si>
  <si>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</si>
  <si>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</si>
  <si>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</si>
  <si>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</si>
  <si>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</si>
  <si>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</si>
  <si>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</si>
  <si>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</si>
  <si>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</si>
  <si>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</si>
  <si>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</si>
  <si>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</si>
  <si>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</si>
  <si>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</si>
  <si>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</si>
  <si>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</si>
  <si>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</si>
  <si>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</si>
  <si>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</si>
  <si>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</si>
  <si>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</si>
  <si>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</si>
  <si>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</si>
  <si>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</si>
  <si>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</si>
  <si>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</si>
  <si>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</si>
  <si>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</si>
  <si>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</si>
  <si>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</si>
  <si>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</si>
  <si>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</si>
  <si>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</si>
  <si>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</si>
  <si>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</si>
  <si>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</si>
  <si>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</si>
  <si>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</si>
  <si>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</si>
  <si>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</si>
  <si>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</si>
  <si>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</si>
  <si>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</si>
  <si>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</si>
  <si>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</si>
  <si>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</si>
  <si>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</si>
  <si>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</si>
  <si>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</si>
  <si>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</si>
  <si>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</si>
  <si>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</si>
  <si>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</si>
  <si>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</si>
  <si>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</si>
  <si>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</si>
  <si>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</si>
  <si>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</si>
  <si>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</si>
  <si>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</si>
  <si>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</si>
  <si>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</si>
  <si>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</si>
  <si>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</si>
  <si>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</si>
  <si>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</si>
  <si>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</si>
  <si>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</si>
  <si>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</si>
  <si>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</si>
  <si>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</si>
  <si>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</si>
  <si>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</si>
  <si>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</si>
  <si>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</si>
  <si>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</si>
  <si>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</si>
  <si>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</si>
  <si>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</si>
  <si>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</si>
  <si>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</si>
  <si>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</si>
  <si>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</si>
  <si>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</si>
  <si>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</si>
  <si>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</si>
  <si>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</si>
  <si>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</si>
  <si>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</si>
  <si>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</si>
  <si>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</si>
  <si>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</si>
  <si>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</si>
  <si>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</si>
  <si>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</si>
  <si>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</si>
  <si>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</si>
  <si>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</si>
  <si>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</si>
  <si>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</si>
  <si>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</si>
  <si>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</si>
  <si>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</si>
  <si>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</si>
  <si>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</si>
  <si>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</si>
  <si>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</si>
  <si>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</si>
  <si>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</si>
  <si>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</si>
  <si>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</si>
  <si>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</si>
  <si>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</si>
  <si>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</si>
  <si>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</si>
  <si>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</si>
  <si>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</si>
  <si>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</si>
  <si>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</si>
  <si>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</si>
  <si>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</si>
  <si>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</si>
  <si>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</si>
  <si>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</si>
  <si>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</si>
  <si>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</si>
  <si>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</si>
  <si>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</si>
  <si>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</si>
  <si>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</si>
  <si>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</si>
  <si>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</si>
  <si>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</si>
  <si>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</si>
  <si>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</si>
  <si>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</si>
  <si>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</si>
  <si>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</si>
  <si>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</si>
  <si>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</si>
  <si>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</si>
  <si>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</si>
  <si>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</si>
  <si>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</si>
  <si>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</si>
  <si>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</si>
  <si>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</si>
  <si>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</si>
  <si>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</si>
  <si>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</si>
  <si>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</si>
  <si>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</si>
  <si>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</si>
  <si>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</si>
  <si>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</si>
  <si>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</si>
  <si>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</si>
  <si>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</si>
  <si>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</si>
  <si>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</si>
  <si>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</si>
  <si>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</si>
  <si>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</si>
  <si>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</si>
  <si>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</si>
  <si>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</si>
  <si>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</si>
  <si>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</si>
  <si>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</si>
  <si>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</si>
  <si>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</si>
  <si>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</si>
  <si>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</si>
  <si>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</si>
  <si>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</si>
  <si>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</si>
  <si>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</si>
  <si>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</si>
  <si>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</si>
  <si>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</si>
  <si>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</si>
  <si>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</si>
  <si>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</si>
  <si>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</si>
  <si>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</si>
  <si>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</si>
  <si>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</si>
  <si>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</si>
  <si>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</si>
  <si>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</si>
  <si>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</si>
  <si>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</si>
  <si>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</si>
  <si>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</si>
  <si>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</si>
  <si>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</si>
  <si>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</si>
  <si>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</si>
  <si>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</si>
  <si>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</si>
  <si>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</si>
  <si>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</si>
  <si>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</si>
  <si>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</si>
  <si>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</si>
  <si>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</si>
  <si>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</si>
  <si>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</si>
  <si>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</si>
  <si>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</si>
  <si>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</si>
  <si>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</si>
  <si>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</si>
  <si>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</si>
  <si>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</si>
  <si>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</si>
  <si>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</si>
  <si>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</si>
  <si>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</si>
  <si>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</si>
  <si>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</si>
  <si>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</si>
  <si>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</si>
  <si>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</si>
  <si>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</si>
  <si>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</si>
  <si>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</si>
  <si>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</si>
  <si>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</si>
  <si>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</si>
  <si>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</si>
  <si>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</si>
  <si>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</si>
  <si>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</si>
  <si>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</si>
  <si>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</si>
  <si>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</si>
  <si>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</si>
  <si>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</si>
  <si>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</si>
  <si>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</si>
  <si>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</si>
  <si>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</si>
  <si>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</si>
  <si>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</si>
  <si>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</si>
  <si>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</si>
  <si>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</si>
  <si>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</si>
  <si>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</si>
  <si>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</si>
  <si>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</si>
  <si>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</si>
  <si>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</si>
  <si>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</si>
  <si>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</si>
  <si>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</si>
  <si>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</si>
  <si>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</si>
  <si>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</si>
  <si>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</si>
  <si>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</si>
  <si>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</si>
  <si>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</si>
  <si>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</si>
  <si>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</si>
  <si>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</si>
  <si>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</si>
  <si>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</si>
  <si>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</si>
  <si>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</si>
  <si>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</si>
  <si>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</si>
  <si>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</si>
  <si>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</si>
  <si>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</si>
  <si>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</si>
  <si>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</si>
  <si>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</si>
  <si>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</si>
  <si>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</si>
  <si>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</si>
  <si>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</si>
  <si>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</si>
  <si>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</si>
  <si>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</si>
  <si>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</si>
  <si>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</si>
  <si>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</si>
  <si>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</si>
  <si>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</si>
  <si>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</si>
  <si>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</si>
  <si>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</si>
  <si>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</si>
  <si>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</si>
  <si>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</si>
  <si>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</si>
  <si>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</si>
  <si>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</si>
  <si>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</si>
  <si>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</si>
  <si>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</si>
  <si>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</si>
  <si>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</si>
  <si>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</si>
  <si>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</si>
  <si>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</si>
  <si>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</si>
  <si>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</si>
  <si>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</si>
  <si>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</si>
  <si>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</si>
  <si>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</si>
  <si>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</si>
  <si>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</si>
  <si>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</si>
  <si>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</si>
  <si>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</si>
  <si>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</si>
  <si>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</si>
  <si>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</si>
  <si>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</si>
  <si>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</si>
  <si>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</si>
  <si>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</si>
  <si>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</si>
  <si>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</si>
  <si>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</si>
  <si>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</si>
  <si>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</si>
  <si>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</si>
  <si>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</si>
  <si>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</si>
  <si>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</si>
  <si>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</si>
  <si>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</si>
  <si>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</si>
  <si>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</si>
  <si>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</si>
  <si>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</si>
  <si>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</si>
  <si>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</si>
  <si>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</si>
  <si>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</si>
  <si>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</si>
  <si>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</si>
  <si>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</si>
  <si>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</si>
  <si>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</si>
  <si>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</si>
  <si>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</si>
  <si>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</si>
  <si>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</si>
  <si>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</si>
  <si>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</si>
  <si>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</si>
  <si>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</si>
  <si>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</si>
  <si>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</si>
  <si>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</si>
  <si>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</si>
  <si>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</si>
  <si>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</si>
  <si>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</si>
  <si>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</si>
  <si>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</si>
  <si>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</si>
  <si>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</si>
  <si>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</si>
  <si>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</si>
  <si>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</si>
  <si>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</si>
  <si>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</si>
  <si>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</si>
  <si>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</si>
  <si>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</si>
  <si>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</si>
  <si>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</si>
  <si>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</si>
  <si>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</si>
  <si>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</si>
  <si>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</si>
  <si>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</si>
  <si>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</si>
  <si>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</si>
  <si>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</si>
  <si>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</si>
  <si>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</si>
  <si>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</si>
  <si>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</si>
  <si>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</si>
  <si>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</si>
  <si>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</si>
  <si>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</si>
  <si>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</si>
  <si>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</si>
  <si>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</si>
  <si>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</si>
  <si>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</si>
  <si>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</si>
  <si>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</si>
  <si>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</si>
  <si>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</si>
  <si>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</si>
  <si>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</si>
  <si>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</si>
  <si>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</si>
  <si>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</si>
  <si>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</si>
  <si>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</si>
  <si>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</si>
  <si>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</si>
  <si>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</si>
  <si>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</si>
  <si>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</si>
  <si>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</si>
  <si>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</si>
  <si>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</si>
  <si>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</si>
  <si>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</si>
  <si>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</si>
  <si>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</si>
  <si>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</si>
  <si>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</si>
  <si>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</si>
  <si>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</si>
  <si>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</si>
  <si>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</si>
  <si>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</si>
  <si>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</si>
  <si>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</si>
  <si>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</si>
  <si>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</si>
  <si>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</si>
  <si>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</si>
  <si>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</si>
  <si>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</si>
  <si>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</si>
  <si>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</si>
  <si>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</si>
  <si>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</si>
  <si>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</si>
  <si>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</si>
  <si>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</si>
  <si>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</si>
  <si>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</si>
  <si>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</si>
  <si>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</si>
  <si>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</si>
  <si>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</si>
  <si>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</si>
  <si>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</si>
  <si>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</si>
  <si>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</si>
  <si>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</si>
  <si>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</si>
  <si>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</si>
  <si>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</si>
  <si>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</si>
  <si>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</si>
  <si>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</si>
  <si>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</si>
  <si>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</si>
  <si>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</si>
  <si>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</si>
  <si>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</si>
  <si>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</si>
  <si>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</si>
  <si>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</si>
  <si>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</si>
  <si>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</si>
  <si>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</si>
  <si>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</si>
  <si>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</si>
  <si>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</si>
  <si>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</si>
  <si>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</si>
  <si>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</si>
  <si>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</si>
  <si>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</si>
  <si>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</si>
  <si>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</si>
  <si>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</si>
  <si>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</si>
  <si>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</si>
  <si>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</si>
  <si>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</si>
  <si>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</si>
  <si>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</si>
  <si>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</si>
  <si>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</si>
  <si>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</si>
  <si>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</si>
  <si>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</si>
  <si>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</si>
  <si>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</si>
  <si>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</si>
  <si>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</si>
  <si>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</si>
  <si>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</si>
  <si>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</si>
  <si>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</si>
  <si>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</si>
  <si>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</si>
  <si>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</si>
  <si>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</si>
  <si>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</si>
  <si>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</si>
  <si>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</si>
  <si>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</si>
  <si>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</si>
  <si>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</si>
  <si>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</si>
  <si>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</si>
  <si>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</si>
  <si>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</si>
  <si>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</si>
  <si>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</si>
  <si>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</si>
  <si>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</si>
  <si>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</si>
  <si>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</si>
  <si>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</si>
  <si>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</si>
  <si>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</si>
  <si>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</si>
  <si>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</si>
  <si>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</si>
  <si>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</si>
  <si>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</si>
  <si>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</si>
  <si>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</si>
  <si>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</si>
  <si>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</si>
  <si>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</si>
  <si>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</si>
  <si>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</si>
  <si>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</si>
  <si>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</si>
  <si>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</si>
  <si>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</si>
  <si>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</si>
  <si>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</si>
  <si>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</si>
  <si>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</si>
  <si>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</si>
  <si>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</si>
  <si>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</si>
  <si>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</si>
  <si>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</si>
  <si>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</si>
  <si>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</si>
  <si>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</si>
  <si>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</si>
  <si>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</si>
  <si>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</si>
  <si>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</si>
  <si>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</si>
  <si>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</si>
  <si>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</si>
  <si>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</si>
  <si>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</si>
  <si>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</si>
  <si>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</si>
  <si>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</si>
  <si>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</si>
  <si>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</si>
  <si>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</si>
  <si>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</si>
  <si>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</si>
  <si>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</si>
  <si>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</si>
  <si>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</si>
  <si>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</si>
  <si>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</si>
  <si>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</si>
  <si>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</si>
  <si>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</si>
  <si>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</si>
  <si>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</si>
  <si>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</si>
  <si>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</si>
  <si>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</si>
  <si>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</si>
  <si>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</si>
  <si>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</si>
  <si>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</si>
  <si>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</si>
  <si>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</si>
  <si>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</si>
  <si>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</si>
  <si>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</si>
  <si>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</si>
  <si>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</si>
  <si>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</si>
  <si>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</si>
  <si>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</si>
  <si>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</si>
  <si>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</si>
  <si>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</si>
  <si>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</si>
  <si>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</si>
  <si>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</si>
  <si>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</si>
  <si>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</si>
  <si>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</si>
  <si>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</si>
  <si>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</si>
  <si>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</si>
  <si>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</si>
  <si>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</si>
  <si>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</si>
  <si>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</si>
  <si>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</si>
  <si>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</si>
  <si>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</si>
  <si>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</si>
  <si>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</si>
  <si>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</si>
  <si>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</si>
  <si>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</si>
  <si>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</si>
  <si>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</si>
  <si>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</si>
  <si>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</si>
  <si>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</si>
  <si>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</si>
  <si>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</si>
  <si>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</si>
  <si>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</si>
  <si>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</si>
  <si>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</si>
  <si>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</si>
  <si>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</si>
  <si>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</si>
  <si>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</si>
  <si>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</si>
  <si>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</si>
  <si>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</si>
  <si>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</si>
  <si>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</si>
  <si>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</si>
  <si>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</si>
  <si>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</si>
  <si>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</si>
  <si>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</si>
  <si>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</si>
  <si>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</si>
  <si>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</si>
  <si>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</si>
  <si>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</si>
  <si>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</si>
  <si>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</si>
  <si>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</si>
  <si>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</si>
  <si>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</si>
  <si>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</si>
  <si>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</si>
  <si>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</si>
  <si>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</si>
  <si>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</si>
  <si>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</si>
  <si>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</si>
  <si>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</si>
  <si>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</si>
  <si>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</si>
  <si>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</si>
  <si>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</si>
  <si>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</si>
  <si>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</si>
  <si>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</si>
  <si>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</si>
  <si>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</si>
  <si>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</si>
  <si>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</si>
  <si>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</si>
  <si>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</si>
  <si>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</si>
  <si>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</si>
  <si>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</si>
  <si>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</si>
  <si>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</si>
  <si>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</si>
  <si>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</si>
  <si>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</si>
  <si>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</si>
  <si>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</si>
  <si>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</si>
  <si>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</si>
  <si>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</si>
  <si>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</si>
  <si>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</si>
  <si>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</si>
  <si>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</si>
  <si>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</si>
  <si>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</si>
  <si>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</si>
  <si>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</si>
  <si>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</si>
  <si>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</si>
  <si>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</si>
  <si>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</si>
  <si>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</si>
  <si>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</si>
  <si>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</si>
  <si>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</si>
  <si>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</si>
  <si>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</si>
  <si>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</si>
  <si>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</si>
  <si>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</si>
  <si>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</si>
  <si>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</si>
  <si>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</si>
  <si>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</si>
  <si>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</si>
  <si>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</si>
  <si>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</si>
  <si>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</si>
  <si>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</si>
  <si>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</si>
  <si>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</si>
  <si>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</si>
  <si>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</si>
  <si>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</si>
  <si>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</si>
  <si>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</si>
  <si>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</si>
  <si>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</si>
  <si>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</si>
  <si>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</si>
  <si>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</si>
  <si>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</si>
  <si>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</si>
  <si>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</si>
  <si>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</si>
  <si>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</si>
  <si>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</si>
  <si>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</si>
  <si>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</si>
  <si>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</si>
  <si>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</si>
  <si>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</si>
  <si>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</si>
  <si>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</si>
  <si>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</si>
  <si>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</si>
  <si>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</si>
  <si>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</si>
  <si>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</si>
  <si>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</si>
  <si>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</si>
  <si>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</si>
  <si>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</si>
  <si>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</si>
  <si>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</si>
  <si>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</si>
  <si>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</si>
  <si>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</si>
  <si>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</si>
  <si>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</si>
  <si>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</si>
  <si>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</si>
  <si>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</si>
  <si>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</si>
  <si>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</si>
  <si>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</si>
  <si>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</si>
  <si>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</si>
  <si>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</si>
  <si>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</si>
  <si>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</si>
  <si>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</si>
  <si>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</si>
  <si>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</si>
  <si>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</si>
  <si>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</si>
  <si>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</si>
  <si>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</si>
  <si>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</si>
  <si>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</si>
  <si>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</si>
  <si>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</si>
  <si>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</si>
  <si>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</si>
  <si>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</si>
  <si>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</si>
  <si>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</si>
  <si>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</si>
  <si>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</si>
  <si>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</si>
  <si>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</si>
  <si>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</si>
  <si>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</si>
  <si>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</si>
  <si>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</si>
  <si>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</si>
  <si>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</si>
  <si>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</si>
  <si>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</si>
  <si>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</si>
  <si>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</si>
  <si>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</si>
  <si>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</si>
  <si>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</si>
  <si>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</si>
  <si>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</si>
  <si>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</si>
  <si>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</si>
  <si>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</si>
  <si>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</si>
  <si>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</si>
  <si>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</si>
  <si>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</si>
  <si>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</si>
  <si>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</si>
  <si>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</si>
  <si>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</si>
  <si>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</si>
  <si>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</si>
  <si>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</si>
  <si>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</si>
  <si>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</si>
  <si>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</si>
  <si>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</si>
  <si>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</si>
  <si>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</si>
  <si>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</si>
  <si>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</si>
  <si>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</si>
  <si>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</si>
  <si>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</si>
  <si>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</si>
  <si>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</si>
  <si>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</si>
  <si>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</si>
  <si>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</si>
  <si>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</si>
  <si>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</si>
  <si>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</si>
  <si>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</si>
  <si>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</si>
  <si>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</si>
  <si>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</si>
  <si>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</si>
  <si>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</si>
  <si>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</si>
  <si>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</si>
  <si>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</si>
  <si>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</si>
  <si>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</si>
  <si>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</si>
  <si>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</si>
  <si>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</si>
  <si>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</si>
  <si>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</si>
  <si>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</si>
  <si>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</si>
  <si>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</si>
  <si>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</si>
  <si>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</si>
  <si>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</si>
  <si>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</si>
  <si>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</si>
  <si>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</si>
  <si>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</si>
  <si>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</si>
  <si>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</si>
  <si>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</si>
  <si>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</si>
  <si>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</si>
  <si>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</si>
  <si>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</si>
  <si>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</si>
  <si>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</si>
  <si>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</si>
  <si>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</si>
  <si>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</si>
  <si>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</si>
  <si>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</si>
  <si>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</si>
  <si>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</si>
  <si>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</si>
  <si>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</si>
  <si>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</si>
  <si>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</si>
  <si>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</si>
  <si>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</si>
  <si>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</si>
  <si>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</si>
  <si>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</si>
  <si>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</si>
  <si>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</si>
  <si>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</si>
  <si>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</si>
  <si>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</si>
  <si>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</si>
  <si>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</si>
  <si>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</si>
  <si>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</si>
  <si>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</si>
  <si>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</si>
  <si>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</si>
  <si>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</si>
  <si>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</si>
  <si>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</si>
  <si>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</si>
  <si>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</si>
  <si>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</si>
  <si>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</si>
  <si>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</si>
  <si>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</si>
  <si>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</si>
  <si>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</si>
  <si>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</si>
  <si>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</si>
  <si>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</si>
  <si>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</si>
  <si>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</si>
  <si>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</si>
  <si>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</si>
  <si>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</si>
  <si>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</si>
  <si>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</si>
  <si>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</si>
  <si>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</si>
  <si>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</si>
  <si>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</si>
  <si>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</si>
  <si>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</si>
  <si>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</si>
  <si>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</si>
  <si>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</si>
  <si>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</si>
  <si>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</si>
  <si>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</si>
  <si>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</si>
  <si>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</si>
  <si>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</si>
  <si>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</si>
  <si>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</si>
  <si>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</si>
  <si>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</si>
  <si>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</si>
  <si>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</si>
  <si>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</si>
  <si>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</si>
  <si>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</si>
  <si>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</si>
  <si>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</si>
  <si>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</si>
  <si>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</si>
  <si>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</si>
  <si>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</si>
  <si>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</si>
  <si>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</si>
  <si>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</si>
  <si>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</si>
  <si>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</si>
  <si>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</si>
  <si>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</si>
  <si>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</si>
  <si>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</si>
  <si>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</si>
  <si>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</si>
  <si>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</si>
  <si>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</si>
  <si>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</si>
  <si>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</si>
  <si>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</si>
  <si>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</si>
  <si>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</si>
  <si>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</si>
  <si>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</si>
  <si>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</si>
  <si>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</si>
  <si>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</si>
  <si>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</si>
  <si>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</si>
  <si>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</si>
  <si>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</si>
  <si>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</si>
  <si>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</si>
  <si>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</si>
  <si>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</si>
  <si>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</si>
  <si>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</si>
  <si>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</si>
  <si>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</si>
  <si>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</si>
  <si>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</si>
  <si>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</si>
  <si>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</si>
  <si>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</si>
  <si>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</si>
  <si>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</si>
  <si>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</si>
  <si>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</si>
  <si>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</si>
  <si>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</si>
  <si>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</si>
  <si>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</si>
  <si>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</si>
  <si>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</si>
  <si>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</si>
  <si>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</si>
  <si>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</si>
  <si>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</si>
  <si>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</si>
  <si>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</si>
  <si>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</si>
  <si>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</si>
  <si>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</si>
  <si>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</si>
  <si>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</si>
  <si>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</si>
  <si>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</si>
  <si>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</si>
  <si>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</si>
  <si>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</si>
  <si>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</si>
  <si>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</si>
  <si>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</si>
  <si>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</si>
  <si>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</si>
  <si>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</si>
  <si>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</si>
  <si>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</si>
  <si>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</si>
  <si>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</si>
  <si>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</si>
  <si>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</si>
  <si>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</si>
  <si>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</si>
  <si>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</si>
  <si>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</si>
  <si>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</si>
  <si>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</si>
  <si>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</si>
  <si>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</si>
  <si>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</si>
  <si>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</si>
  <si>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</si>
  <si>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</si>
  <si>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</si>
  <si>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</si>
  <si>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</si>
  <si>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</si>
  <si>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</si>
  <si>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</si>
  <si>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</si>
  <si>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</si>
  <si>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</si>
  <si>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</si>
  <si>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</si>
  <si>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</si>
  <si>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</si>
  <si>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</si>
  <si>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</si>
  <si>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</si>
  <si>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</si>
  <si>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</si>
  <si>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</si>
  <si>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</si>
  <si>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</si>
  <si>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</si>
  <si>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</si>
  <si>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</si>
  <si>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</si>
  <si>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</si>
  <si>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</si>
  <si>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</si>
  <si>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</si>
  <si>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</si>
  <si>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</si>
  <si>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</si>
  <si>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</si>
  <si>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</si>
  <si>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</si>
  <si>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</si>
  <si>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</si>
  <si>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</si>
  <si>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</si>
  <si>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</si>
  <si>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</si>
  <si>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</si>
  <si>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</si>
  <si>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</si>
  <si>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</si>
  <si>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</si>
  <si>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</si>
  <si>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</si>
  <si>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</si>
  <si>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</si>
  <si>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</si>
  <si>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</si>
  <si>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</si>
  <si>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</si>
  <si>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</si>
  <si>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</si>
  <si>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</si>
  <si>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</si>
  <si>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</si>
  <si>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</si>
  <si>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</si>
  <si>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</si>
  <si>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</si>
  <si>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</si>
  <si>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</si>
  <si>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</si>
  <si>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</si>
  <si>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</si>
  <si>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</si>
  <si>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</si>
  <si>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</si>
  <si>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</si>
  <si>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</si>
  <si>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</si>
  <si>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</si>
  <si>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</si>
  <si>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</si>
  <si>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</si>
  <si>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</si>
  <si>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</si>
  <si>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</si>
  <si>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</si>
  <si>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</si>
  <si>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</si>
  <si>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</si>
  <si>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</si>
  <si>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</si>
  <si>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</si>
  <si>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</si>
  <si>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</si>
  <si>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</si>
  <si>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</si>
  <si>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</si>
  <si>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</si>
  <si>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</si>
  <si>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</si>
  <si>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</si>
  <si>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</si>
  <si>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</si>
  <si>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</si>
  <si>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</si>
  <si>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</si>
  <si>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</si>
  <si>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</si>
  <si>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</si>
  <si>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</si>
  <si>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</si>
  <si>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</si>
  <si>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</si>
  <si>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</si>
  <si>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</si>
  <si>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</si>
  <si>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</si>
  <si>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</si>
  <si>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</si>
  <si>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</si>
  <si>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</si>
  <si>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</si>
  <si>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</si>
  <si>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</si>
  <si>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</si>
  <si>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</si>
  <si>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</si>
  <si>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</si>
  <si>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</si>
  <si>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</si>
  <si>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</si>
  <si>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</si>
  <si>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</si>
  <si>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</si>
  <si>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</si>
  <si>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</si>
  <si>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</si>
  <si>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</si>
  <si>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</si>
  <si>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</si>
  <si>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</si>
  <si>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</si>
  <si>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</si>
  <si>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</si>
  <si>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</si>
  <si>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</si>
  <si>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</si>
  <si>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</si>
  <si>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</si>
  <si>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</si>
  <si>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</si>
  <si>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</si>
  <si>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</si>
  <si>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</si>
  <si>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</si>
  <si>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</si>
  <si>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</si>
  <si>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</si>
  <si>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</si>
  <si>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</si>
  <si>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</si>
  <si>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</si>
  <si>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</si>
  <si>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</si>
  <si>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</si>
  <si>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</si>
  <si>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</si>
  <si>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</si>
  <si>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</si>
  <si>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</si>
  <si>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</si>
  <si>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</si>
  <si>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</si>
  <si>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</si>
  <si>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</si>
  <si>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</si>
  <si>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</si>
  <si>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</si>
  <si>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</si>
  <si>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</si>
  <si>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</si>
  <si>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</si>
  <si>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</si>
  <si>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</si>
  <si>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</si>
  <si>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</si>
  <si>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</si>
  <si>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</si>
  <si>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</si>
  <si>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</si>
  <si>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</si>
  <si>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</si>
  <si>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</si>
  <si>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</si>
  <si>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</si>
  <si>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</si>
  <si>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</si>
  <si>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</si>
  <si>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</si>
  <si>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</si>
  <si>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</si>
  <si>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</si>
  <si>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</si>
  <si>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</si>
  <si>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</si>
  <si>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</si>
  <si>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</si>
  <si>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</si>
  <si>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</si>
  <si>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</si>
  <si>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</si>
  <si>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</si>
  <si>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</si>
  <si>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</si>
  <si>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</si>
  <si>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</si>
  <si>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</si>
  <si>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</si>
  <si>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</si>
  <si>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</si>
  <si>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</si>
  <si>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</si>
  <si>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</si>
  <si>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</si>
  <si>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</si>
  <si>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</si>
  <si>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</si>
  <si>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</si>
  <si>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</si>
  <si>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</si>
  <si>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</si>
  <si>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</si>
  <si>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</si>
  <si>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</si>
  <si>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</si>
  <si>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</si>
  <si>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</si>
  <si>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</si>
  <si>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</si>
  <si>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</si>
  <si>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</si>
  <si>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</si>
  <si>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</si>
  <si>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</si>
  <si>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</si>
  <si>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</si>
  <si>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</si>
  <si>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</si>
  <si>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</si>
  <si>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</si>
  <si>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</si>
  <si>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</si>
  <si>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</si>
  <si>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</si>
  <si>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</si>
  <si>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</si>
  <si>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</si>
  <si>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</si>
  <si>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</si>
  <si>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</si>
  <si>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</si>
  <si>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</si>
  <si>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</si>
  <si>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</si>
  <si>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</si>
  <si>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</si>
  <si>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</si>
  <si>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</si>
  <si>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</si>
  <si>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</si>
  <si>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</si>
  <si>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</si>
  <si>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</si>
  <si>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</si>
  <si>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</si>
  <si>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</si>
  <si>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</si>
  <si>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</si>
  <si>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</si>
  <si>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</si>
  <si>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</si>
  <si>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</si>
  <si>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</si>
  <si>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</si>
  <si>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</si>
  <si>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</si>
  <si>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</si>
  <si>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</si>
  <si>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</si>
  <si>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</si>
  <si>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</si>
  <si>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</si>
  <si>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</si>
  <si>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</si>
  <si>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</si>
  <si>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</si>
  <si>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</si>
  <si>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</si>
  <si>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</si>
  <si>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</si>
  <si>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</si>
  <si>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</si>
  <si>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</si>
  <si>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</si>
  <si>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</si>
  <si>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</si>
  <si>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</si>
  <si>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</si>
  <si>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</si>
  <si>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</si>
  <si>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</si>
  <si>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</si>
  <si>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</si>
  <si>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</si>
  <si>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</si>
  <si>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</si>
  <si>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</si>
  <si>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</si>
  <si>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</si>
  <si>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</si>
  <si>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</si>
  <si>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</si>
  <si>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</si>
  <si>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</si>
  <si>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</si>
  <si>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</si>
  <si>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</si>
  <si>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</si>
  <si>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</si>
  <si>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</si>
  <si>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</si>
  <si>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</si>
  <si>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</si>
  <si>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</si>
  <si>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</si>
  <si>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</si>
  <si>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</si>
  <si>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</si>
  <si>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</si>
  <si>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</si>
  <si>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</si>
  <si>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</si>
  <si>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</si>
  <si>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</si>
  <si>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</si>
  <si>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</si>
  <si>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</si>
  <si>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</si>
  <si>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</si>
  <si>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</si>
  <si>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</si>
  <si>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</si>
  <si>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</si>
  <si>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</si>
  <si>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</si>
  <si>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</si>
  <si>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</si>
  <si>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</si>
  <si>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</si>
  <si>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</si>
  <si>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</si>
  <si>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</si>
  <si>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</si>
  <si>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</si>
  <si>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</si>
  <si>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</si>
  <si>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</si>
  <si>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</si>
  <si>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</si>
  <si>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</si>
  <si>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</si>
  <si>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</si>
  <si>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</si>
  <si>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</si>
  <si>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</si>
  <si>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</si>
  <si>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</si>
  <si>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</si>
  <si>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</si>
  <si>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</si>
  <si>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</si>
  <si>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</si>
  <si>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</si>
  <si>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</si>
  <si>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</si>
  <si>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</si>
  <si>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</si>
  <si>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</si>
  <si>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</si>
  <si>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</si>
  <si>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</si>
  <si>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</si>
  <si>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</si>
  <si>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</si>
  <si>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</si>
  <si>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</si>
  <si>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</si>
  <si>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</si>
  <si>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</si>
  <si>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</si>
  <si>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</si>
  <si>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</si>
  <si>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</si>
  <si>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</si>
  <si>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</si>
  <si>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</si>
  <si>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</si>
  <si>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</si>
  <si>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</si>
  <si>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</si>
  <si>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</si>
  <si>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</si>
  <si>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</si>
  <si>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</si>
  <si>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</si>
  <si>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</si>
  <si>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</si>
  <si>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</si>
  <si>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</si>
  <si>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</si>
  <si>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</si>
  <si>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</si>
  <si>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</si>
  <si>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</si>
  <si>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</si>
  <si>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</si>
  <si>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</si>
  <si>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</si>
  <si>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</si>
  <si>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</si>
  <si>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</si>
  <si>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</si>
  <si>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</si>
  <si>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</si>
  <si>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</si>
  <si>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</si>
  <si>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</si>
  <si>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</si>
  <si>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</si>
  <si>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</si>
  <si>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</si>
  <si>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</si>
  <si>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</si>
  <si>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</si>
  <si>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</si>
  <si>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</si>
  <si>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</si>
  <si>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</si>
  <si>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</si>
  <si>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</si>
  <si>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</si>
  <si>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</si>
  <si>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</si>
  <si>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</si>
  <si>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</si>
  <si>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</si>
  <si>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</si>
  <si>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</si>
  <si>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</si>
  <si>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</si>
  <si>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</si>
  <si>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</si>
  <si>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</si>
  <si>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</si>
  <si>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</si>
  <si>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</si>
  <si>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</si>
  <si>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</si>
  <si>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</si>
  <si>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</si>
  <si>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</si>
  <si>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</si>
  <si>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</si>
  <si>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</si>
  <si>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</si>
  <si>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</si>
  <si>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</si>
  <si>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</si>
  <si>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</si>
  <si>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</si>
  <si>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</si>
  <si>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</si>
  <si>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</si>
  <si>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</si>
  <si>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</si>
  <si>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</si>
  <si>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</si>
  <si>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</si>
  <si>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</si>
  <si>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</si>
  <si>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</si>
  <si>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</si>
  <si>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</si>
  <si>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</si>
  <si>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</si>
  <si>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</si>
  <si>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</si>
  <si>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</si>
  <si>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</si>
  <si>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</si>
  <si>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</si>
  <si>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</si>
  <si>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</si>
  <si>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</si>
  <si>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</si>
  <si>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</si>
  <si>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</si>
  <si>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</si>
  <si>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</si>
  <si>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</si>
  <si>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</si>
  <si>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</si>
  <si>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</si>
  <si>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</si>
  <si>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</si>
  <si>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</si>
  <si>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</si>
  <si>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</si>
  <si>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</si>
  <si>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</si>
  <si>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</si>
  <si>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</si>
  <si>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</si>
  <si>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</si>
  <si>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</si>
  <si>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</si>
  <si>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</si>
  <si>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</si>
  <si>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</si>
  <si>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</si>
  <si>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</si>
  <si>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</si>
  <si>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</si>
  <si>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</si>
  <si>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</si>
  <si>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</si>
  <si>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</si>
  <si>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</si>
  <si>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</si>
  <si>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</si>
  <si>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</si>
  <si>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</si>
  <si>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</si>
  <si>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</si>
  <si>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</si>
  <si>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</si>
  <si>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</si>
  <si>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</si>
  <si>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</si>
  <si>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</si>
  <si>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</si>
  <si>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</si>
  <si>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</si>
  <si>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</si>
  <si>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</si>
  <si>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</si>
  <si>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</si>
  <si>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</si>
  <si>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</si>
  <si>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</si>
  <si>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</si>
  <si>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</si>
  <si>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</si>
  <si>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</si>
  <si>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</si>
  <si>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</si>
  <si>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</si>
  <si>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</si>
  <si>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</si>
  <si>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</si>
  <si>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</si>
  <si>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</si>
  <si>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</si>
  <si>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</si>
  <si>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</si>
  <si>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</si>
  <si>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</si>
  <si>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</si>
  <si>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</si>
  <si>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</si>
  <si>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</si>
  <si>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</si>
  <si>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</si>
  <si>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</si>
  <si>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</si>
  <si>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</si>
  <si>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</si>
  <si>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</si>
  <si>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</si>
  <si>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</si>
  <si>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</si>
  <si>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</si>
  <si>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</si>
  <si>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</si>
  <si>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</si>
  <si>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</si>
  <si>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</si>
  <si>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</si>
  <si>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</si>
  <si>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</si>
  <si>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</si>
  <si>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</si>
  <si>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</si>
  <si>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</si>
  <si>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</si>
  <si>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</si>
  <si>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</si>
  <si>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</si>
  <si>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</si>
  <si>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</si>
  <si>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</si>
  <si>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</si>
  <si>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</si>
  <si>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</si>
  <si>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</si>
  <si>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</si>
  <si>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</si>
  <si>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</si>
  <si>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</si>
  <si>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</si>
  <si>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</si>
  <si>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</si>
  <si>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</si>
  <si>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</si>
  <si>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</si>
  <si>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</si>
  <si>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</si>
  <si>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</si>
  <si>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</si>
  <si>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</si>
  <si>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</si>
  <si>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</si>
  <si>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</si>
  <si>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</si>
  <si>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</si>
  <si>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</si>
  <si>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</si>
  <si>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</si>
  <si>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</si>
  <si>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</si>
  <si>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</si>
  <si>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</si>
  <si>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</si>
  <si>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</si>
  <si>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</si>
  <si>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</si>
  <si>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</si>
  <si>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</si>
  <si>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</si>
  <si>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</si>
  <si>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</si>
  <si>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</si>
  <si>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</si>
  <si>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</si>
  <si>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</si>
  <si>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</si>
  <si>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</si>
  <si>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</si>
  <si>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</si>
  <si>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</si>
  <si>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</si>
  <si>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</si>
  <si>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</si>
  <si>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</si>
  <si>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</si>
  <si>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</si>
  <si>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</si>
  <si>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</si>
  <si>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</si>
  <si>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</si>
  <si>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</si>
  <si>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</si>
  <si>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</si>
  <si>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</si>
  <si>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</si>
  <si>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</si>
  <si>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</si>
  <si>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</si>
  <si>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</si>
  <si>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</si>
  <si>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</si>
  <si>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</si>
  <si>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</si>
  <si>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</si>
  <si>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</si>
  <si>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</si>
  <si>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</si>
  <si>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</si>
  <si>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</si>
  <si>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</si>
  <si>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</si>
  <si>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</si>
  <si>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</si>
  <si>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</si>
  <si>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</si>
  <si>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</si>
  <si>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</si>
  <si>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</si>
  <si>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</si>
  <si>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</si>
  <si>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</si>
  <si>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</si>
  <si>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</si>
  <si>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</si>
  <si>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</si>
  <si>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</si>
  <si>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</si>
  <si>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</si>
  <si>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</si>
  <si>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</si>
  <si>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</si>
  <si>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</si>
  <si>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</si>
  <si>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</si>
  <si>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</si>
  <si>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</si>
  <si>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</si>
  <si>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</si>
  <si>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</si>
  <si>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</si>
  <si>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</si>
  <si>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</si>
  <si>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</si>
  <si>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</si>
  <si>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</si>
  <si>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</si>
  <si>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</si>
  <si>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</si>
  <si>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</si>
  <si>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</si>
  <si>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</si>
  <si>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</si>
  <si>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</si>
  <si>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</si>
  <si>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</si>
  <si>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</si>
  <si>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</si>
  <si>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</si>
  <si>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</si>
  <si>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</si>
  <si>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</si>
  <si>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</si>
  <si>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</si>
  <si>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</si>
  <si>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</si>
  <si>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</si>
  <si>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</si>
  <si>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</si>
  <si>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</si>
  <si>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</si>
  <si>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</si>
  <si>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</si>
  <si>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</si>
  <si>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</si>
  <si>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</si>
  <si>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</si>
  <si>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</si>
  <si>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</si>
  <si>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</si>
  <si>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</si>
  <si>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</si>
  <si>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</si>
  <si>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</si>
  <si>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</si>
  <si>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</si>
  <si>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</si>
  <si>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</si>
  <si>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</si>
  <si>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</si>
  <si>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</si>
  <si>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</si>
  <si>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</si>
  <si>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</si>
  <si>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</si>
  <si>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</si>
  <si>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</si>
  <si>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</si>
  <si>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</si>
  <si>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</si>
  <si>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</si>
  <si>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</si>
  <si>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</si>
  <si>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</si>
  <si>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</si>
  <si>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</si>
  <si>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</si>
  <si>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</si>
  <si>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</si>
  <si>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</si>
  <si>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</si>
  <si>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</si>
  <si>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</si>
  <si>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</si>
  <si>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</si>
  <si>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</si>
  <si>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</si>
  <si>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</si>
  <si>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</si>
  <si>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</si>
  <si>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</si>
  <si>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</si>
  <si>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</si>
  <si>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</si>
  <si>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</si>
  <si>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</si>
  <si>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</si>
  <si>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</si>
  <si>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</si>
  <si>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</si>
  <si>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</si>
  <si>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</si>
  <si>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</si>
  <si>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</si>
  <si>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</si>
  <si>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</si>
  <si>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</si>
  <si>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</si>
  <si>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</si>
  <si>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</si>
  <si>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</si>
  <si>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</si>
  <si>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</si>
  <si>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</si>
  <si>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</si>
  <si>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</si>
  <si>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</si>
  <si>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</si>
  <si>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</si>
  <si>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</si>
  <si>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</si>
  <si>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</si>
  <si>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</si>
  <si>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</si>
  <si>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</si>
  <si>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</si>
  <si>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</si>
  <si>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</si>
  <si>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</si>
  <si>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</si>
  <si>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</si>
  <si>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</si>
  <si>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</si>
  <si>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</si>
  <si>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</si>
  <si>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</si>
  <si>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</si>
  <si>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</si>
  <si>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</si>
  <si>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</si>
  <si>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</si>
  <si>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</si>
  <si>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</si>
  <si>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</si>
  <si>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</si>
  <si>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</si>
  <si>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</si>
  <si>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</si>
  <si>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</si>
  <si>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</si>
  <si>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</si>
  <si>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</si>
  <si>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</si>
  <si>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</si>
  <si>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</si>
  <si>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</si>
  <si>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</si>
  <si>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</si>
  <si>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</si>
  <si>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</si>
  <si>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</si>
  <si>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</si>
  <si>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</si>
  <si>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</si>
  <si>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</si>
  <si>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</si>
  <si>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</si>
  <si>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</si>
  <si>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</si>
  <si>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</si>
  <si>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</si>
  <si>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</si>
  <si>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</si>
  <si>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</si>
  <si>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</si>
  <si>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</si>
  <si>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</si>
  <si>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</si>
  <si>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</si>
  <si>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</si>
  <si>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</si>
  <si>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</si>
  <si>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</si>
  <si>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</si>
  <si>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</si>
  <si>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</si>
  <si>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</si>
  <si>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</si>
  <si>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</si>
  <si>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</si>
  <si>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</si>
  <si>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</si>
  <si>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</si>
  <si>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</si>
  <si>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</si>
  <si>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</si>
  <si>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</si>
  <si>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</si>
  <si>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</si>
  <si>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</si>
  <si>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</si>
  <si>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</si>
  <si>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</si>
  <si>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</si>
  <si>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</si>
  <si>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</si>
  <si>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</si>
  <si>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</si>
  <si>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</si>
  <si>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</si>
  <si>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</si>
  <si>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</si>
  <si>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</si>
  <si>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</si>
  <si>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</si>
  <si>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</si>
  <si>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</si>
  <si>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</si>
  <si>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</si>
  <si>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</si>
  <si>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</si>
  <si>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</si>
  <si>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</si>
  <si>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</si>
  <si>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</si>
  <si>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</si>
  <si>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</si>
  <si>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</si>
  <si>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</si>
  <si>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</si>
  <si>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</si>
  <si>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</si>
  <si>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</si>
  <si>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</si>
  <si>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</si>
  <si>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</si>
  <si>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</si>
  <si>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</si>
  <si>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</si>
  <si>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</si>
  <si>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</si>
  <si>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</si>
  <si>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</si>
  <si>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</si>
  <si>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</si>
  <si>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</si>
  <si>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</si>
  <si>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</si>
  <si>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</si>
  <si>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</si>
  <si>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</si>
  <si>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</si>
  <si>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</si>
  <si>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</si>
  <si>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</si>
  <si>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</si>
  <si>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</si>
  <si>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</si>
  <si>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</si>
  <si>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</si>
  <si>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</si>
  <si>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</si>
  <si>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</si>
  <si>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</si>
  <si>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</si>
  <si>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</si>
  <si>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</si>
  <si>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</si>
  <si>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</si>
  <si>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</si>
  <si>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</si>
  <si>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</si>
  <si>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</si>
  <si>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</si>
  <si>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</si>
  <si>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</si>
  <si>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</si>
  <si>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</si>
  <si>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</si>
  <si>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</si>
  <si>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</si>
  <si>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</si>
  <si>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</si>
  <si>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</si>
  <si>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</si>
  <si>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</si>
  <si>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</si>
  <si>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</si>
  <si>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</si>
  <si>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</si>
  <si>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</si>
  <si>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</si>
  <si>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</si>
  <si>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</si>
  <si>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</si>
  <si>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</si>
  <si>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</si>
  <si>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</si>
  <si>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</si>
  <si>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</si>
  <si>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</si>
  <si>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</si>
  <si>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</si>
  <si>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</si>
  <si>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</si>
  <si>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</si>
  <si>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</si>
  <si>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</si>
  <si>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</si>
  <si>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</si>
  <si>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</si>
  <si>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</si>
  <si>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</si>
  <si>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</si>
  <si>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</si>
  <si>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</si>
  <si>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</si>
  <si>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</si>
  <si>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</si>
  <si>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</si>
  <si>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</si>
  <si>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</si>
  <si>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</si>
  <si>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</si>
  <si>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</si>
  <si>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</si>
  <si>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</si>
  <si>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</si>
  <si>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</si>
  <si>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</si>
  <si>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</si>
  <si>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</si>
  <si>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</si>
  <si>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</si>
  <si>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</si>
  <si>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</si>
  <si>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</si>
  <si>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</si>
  <si>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</si>
  <si>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</si>
  <si>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</si>
  <si>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</si>
  <si>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</si>
  <si>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</si>
  <si>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</si>
  <si>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</si>
  <si>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</si>
  <si>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</si>
  <si>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</si>
  <si>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</si>
  <si>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</si>
  <si>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</si>
  <si>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</si>
  <si>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</si>
  <si>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</si>
  <si>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</si>
  <si>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</si>
  <si>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</si>
  <si>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</si>
  <si>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</si>
  <si>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</si>
  <si>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</si>
  <si>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</si>
  <si>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</si>
  <si>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</si>
  <si>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</si>
  <si>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</si>
  <si>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</si>
  <si>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</si>
  <si>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</si>
  <si>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</si>
  <si>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</si>
  <si>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</si>
  <si>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</si>
  <si>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</si>
  <si>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</si>
  <si>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</si>
  <si>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</si>
  <si>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</si>
  <si>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</si>
  <si>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</si>
  <si>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</si>
  <si>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</si>
  <si>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</si>
  <si>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</si>
  <si>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</si>
  <si>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</si>
  <si>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</si>
  <si>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</si>
  <si>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</si>
  <si>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</si>
  <si>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</si>
  <si>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</si>
  <si>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</si>
  <si>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</si>
  <si>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</si>
  <si>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</si>
  <si>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</si>
  <si>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</si>
  <si>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</si>
  <si>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</si>
  <si>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</si>
  <si>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</si>
  <si>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</si>
  <si>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</si>
  <si>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</si>
  <si>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</si>
  <si>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</si>
  <si>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</si>
  <si>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</si>
  <si>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</si>
  <si>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</si>
  <si>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</si>
  <si>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</si>
  <si>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</si>
  <si>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</si>
  <si>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</si>
  <si>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</si>
  <si>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</si>
  <si>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</si>
  <si>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</si>
  <si>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</si>
  <si>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</si>
  <si>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</si>
  <si>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</si>
  <si>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</si>
  <si>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</si>
  <si>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</si>
  <si>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</si>
  <si>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</si>
  <si>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</si>
  <si>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</si>
  <si>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</si>
  <si>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</si>
  <si>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</si>
  <si>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</si>
  <si>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</si>
  <si>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</si>
  <si>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</si>
  <si>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</si>
  <si>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</si>
  <si>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</si>
  <si>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</si>
  <si>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</si>
  <si>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</si>
  <si>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</si>
  <si>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</si>
  <si>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</si>
  <si>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</si>
  <si>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</si>
  <si>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</si>
  <si>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</si>
  <si>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</si>
  <si>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</si>
  <si>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</si>
  <si>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</si>
  <si>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</si>
  <si>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</si>
  <si>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</si>
  <si>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</si>
  <si>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</si>
  <si>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</si>
  <si>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</si>
  <si>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</si>
  <si>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</si>
  <si>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</si>
  <si>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</si>
  <si>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</si>
  <si>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</si>
  <si>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</si>
  <si>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</si>
  <si>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</si>
  <si>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</si>
  <si>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</si>
  <si>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</si>
  <si>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</si>
  <si>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</si>
  <si>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</si>
  <si>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</si>
  <si>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</si>
  <si>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</si>
  <si>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</si>
  <si>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</si>
  <si>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</si>
  <si>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</si>
  <si>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</si>
  <si>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</si>
  <si>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</si>
  <si>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</si>
  <si>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</si>
  <si>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</si>
  <si>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</si>
  <si>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</si>
  <si>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</si>
  <si>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</si>
  <si>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</si>
  <si>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</si>
  <si>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</si>
  <si>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</si>
  <si>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</si>
  <si>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</si>
  <si>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</si>
  <si>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</si>
  <si>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</si>
  <si>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</si>
  <si>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</si>
  <si>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</si>
  <si>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</si>
  <si>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</si>
  <si>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</si>
  <si>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</si>
  <si>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</si>
  <si>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</si>
  <si>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</si>
  <si>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</si>
  <si>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</si>
  <si>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</si>
  <si>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</si>
  <si>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</si>
  <si>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</si>
  <si>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</si>
  <si>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</si>
  <si>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</si>
  <si>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</si>
  <si>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</si>
  <si>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</si>
  <si>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</si>
  <si>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</si>
  <si>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</si>
  <si>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</si>
  <si>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</si>
  <si>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</si>
  <si>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</si>
  <si>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</si>
  <si>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</si>
  <si>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</si>
  <si>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</si>
  <si>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</si>
  <si>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</si>
  <si>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</si>
  <si>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</si>
  <si>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</si>
  <si>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</si>
  <si>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</si>
  <si>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</si>
  <si>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</si>
  <si>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</si>
  <si>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</si>
  <si>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</si>
  <si>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</si>
  <si>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</si>
  <si>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</si>
  <si>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</si>
  <si>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</si>
  <si>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</si>
  <si>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</si>
  <si>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</si>
  <si>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</si>
  <si>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</si>
  <si>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</si>
  <si>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</si>
  <si>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</si>
  <si>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</si>
  <si>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</si>
  <si>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</si>
  <si>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</si>
  <si>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</si>
  <si>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</si>
  <si>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</si>
  <si>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</si>
  <si>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</si>
  <si>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</si>
  <si>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</si>
  <si>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</si>
  <si>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</si>
  <si>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</si>
  <si>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</si>
  <si>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</si>
  <si>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</si>
  <si>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</si>
  <si>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</si>
  <si>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</si>
  <si>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</si>
  <si>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</si>
  <si>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</si>
  <si>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</si>
  <si>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</si>
  <si>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</si>
  <si>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</si>
  <si>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</si>
  <si>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</si>
  <si>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</si>
  <si>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</si>
  <si>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</si>
  <si>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</si>
  <si>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</si>
  <si>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</si>
  <si>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</si>
  <si>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</si>
  <si>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</si>
  <si>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</si>
  <si>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</si>
  <si>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</si>
  <si>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</si>
  <si>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</si>
  <si>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</si>
  <si>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</si>
  <si>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</si>
  <si>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</si>
  <si>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</si>
  <si>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</si>
  <si>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</si>
  <si>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</si>
  <si>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</si>
  <si>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</si>
  <si>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</si>
  <si>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</si>
  <si>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</si>
  <si>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</si>
  <si>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</si>
  <si>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</si>
  <si>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</si>
  <si>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</si>
  <si>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</si>
  <si>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</si>
  <si>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</si>
  <si>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</si>
  <si>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</si>
  <si>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</si>
  <si>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</si>
  <si>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</si>
  <si>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</si>
  <si>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</si>
  <si>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</si>
  <si>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</si>
  <si>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</si>
  <si>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</si>
  <si>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</si>
  <si>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</si>
  <si>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</si>
  <si>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</si>
  <si>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</si>
  <si>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</si>
  <si>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</si>
  <si>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</si>
  <si>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</si>
  <si>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</si>
  <si>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</si>
  <si>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</si>
  <si>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</si>
  <si>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</si>
  <si>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</si>
  <si>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</si>
  <si>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</si>
  <si>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</si>
  <si>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</si>
  <si>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</si>
  <si>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</si>
  <si>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</si>
  <si>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</si>
  <si>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</si>
  <si>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</si>
  <si>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</si>
  <si>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</si>
  <si>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</si>
  <si>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</si>
  <si>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</si>
  <si>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</si>
  <si>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</si>
  <si>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</si>
  <si>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</si>
  <si>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</si>
  <si>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</si>
  <si>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</si>
  <si>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</si>
  <si>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</si>
  <si>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</si>
  <si>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</si>
  <si>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</si>
  <si>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</si>
  <si>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</si>
  <si>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</si>
  <si>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</si>
  <si>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</si>
  <si>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</si>
  <si>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</si>
  <si>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</si>
  <si>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</si>
  <si>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</si>
  <si>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</si>
  <si>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</si>
  <si>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</si>
  <si>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</si>
  <si>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</si>
  <si>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</si>
  <si>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</si>
  <si>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</si>
  <si>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</si>
  <si>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</si>
  <si>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</si>
  <si>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</si>
  <si>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</si>
  <si>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</si>
  <si>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</si>
  <si>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</si>
  <si>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</si>
  <si>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</si>
  <si>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</si>
  <si>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</si>
  <si>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</si>
  <si>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</si>
  <si>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</si>
  <si>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</si>
  <si>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</si>
  <si>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</si>
  <si>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</si>
  <si>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</si>
  <si>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</si>
  <si>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</si>
  <si>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</si>
  <si>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</si>
  <si>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</si>
  <si>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</si>
  <si>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</si>
  <si>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</si>
  <si>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</si>
  <si>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</si>
  <si>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</si>
  <si>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</si>
  <si>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</si>
  <si>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</si>
  <si>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</si>
  <si>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</si>
  <si>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</si>
  <si>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</si>
  <si>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</si>
  <si>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</si>
  <si>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</si>
  <si>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</si>
  <si>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</si>
  <si>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</si>
  <si>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</si>
  <si>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</si>
  <si>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</si>
  <si>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</si>
  <si>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</si>
  <si>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</si>
  <si>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</si>
  <si>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</si>
  <si>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</si>
  <si>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</si>
  <si>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</si>
  <si>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</si>
  <si>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</si>
  <si>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</si>
  <si>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</si>
  <si>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</si>
  <si>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</si>
  <si>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</si>
  <si>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</si>
  <si>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</si>
  <si>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</si>
  <si>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</si>
  <si>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</si>
  <si>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</si>
  <si>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</si>
  <si>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</si>
  <si>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</si>
  <si>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</si>
  <si>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</si>
  <si>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</si>
  <si>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</si>
  <si>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</si>
  <si>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</si>
  <si>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</si>
  <si>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</si>
  <si>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</si>
  <si>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</si>
  <si>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</si>
  <si>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</si>
  <si>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</si>
  <si>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</si>
  <si>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</si>
  <si>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</si>
  <si>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</si>
  <si>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</si>
  <si>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</si>
  <si>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</si>
  <si>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</si>
  <si>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</si>
  <si>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</si>
  <si>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</si>
  <si>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</si>
  <si>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</si>
  <si>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</si>
  <si>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</si>
  <si>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</si>
  <si>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</si>
  <si>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</si>
  <si>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</si>
  <si>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</si>
  <si>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</si>
  <si>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</si>
  <si>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</si>
  <si>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</si>
  <si>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</si>
  <si>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</si>
  <si>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</si>
  <si>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</si>
  <si>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</si>
  <si>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</si>
  <si>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</si>
  <si>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</si>
  <si>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</si>
  <si>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</si>
  <si>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</si>
  <si>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</si>
  <si>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</si>
  <si>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</si>
  <si>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</si>
  <si>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</si>
  <si>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</si>
  <si>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</si>
  <si>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</si>
  <si>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</si>
  <si>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</si>
  <si>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</si>
  <si>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</si>
  <si>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</si>
  <si>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</si>
  <si>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</si>
  <si>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</si>
  <si>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</si>
  <si>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</si>
  <si>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</si>
  <si>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</si>
  <si>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</si>
  <si>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</si>
  <si>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</si>
  <si>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</si>
  <si>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</si>
  <si>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</si>
  <si>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</si>
  <si>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</si>
  <si>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</si>
  <si>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</si>
  <si>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</si>
  <si>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</si>
  <si>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</si>
  <si>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</si>
  <si>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</si>
  <si>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</si>
  <si>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</si>
  <si>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</si>
  <si>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</si>
  <si>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</si>
  <si>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</si>
  <si>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</si>
  <si>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</si>
  <si>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</si>
  <si>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</si>
  <si>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</si>
  <si>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</si>
  <si>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</si>
  <si>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</si>
  <si>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</si>
  <si>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</si>
  <si>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</si>
  <si>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</si>
  <si>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</si>
  <si>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</si>
  <si>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</si>
  <si>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</si>
  <si>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</si>
  <si>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</si>
  <si>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</si>
  <si>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</si>
  <si>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</si>
  <si>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</si>
  <si>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</si>
  <si>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</si>
  <si>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</si>
  <si>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</si>
  <si>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</si>
  <si>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</si>
  <si>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</si>
  <si>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</si>
  <si>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</si>
  <si>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</si>
  <si>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</si>
  <si>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</si>
  <si>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</si>
  <si>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</si>
  <si>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</si>
  <si>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</si>
  <si>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</si>
  <si>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</si>
  <si>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</si>
  <si>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</si>
  <si>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</si>
  <si>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</si>
  <si>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</si>
  <si>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</si>
  <si>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</si>
  <si>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</si>
  <si>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</si>
  <si>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</si>
  <si>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</si>
  <si>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</si>
  <si>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</si>
  <si>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</si>
  <si>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</si>
  <si>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</si>
  <si>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</si>
  <si>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</si>
  <si>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</si>
  <si>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</si>
  <si>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</si>
  <si>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</si>
  <si>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</si>
  <si>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</si>
  <si>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</si>
  <si>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</si>
  <si>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</si>
  <si>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</si>
  <si>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</si>
  <si>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</si>
  <si>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</si>
  <si>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</si>
  <si>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</si>
  <si>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</si>
  <si>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</si>
  <si>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</si>
  <si>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</si>
  <si>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</si>
  <si>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</si>
  <si>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</si>
  <si>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</si>
  <si>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</si>
  <si>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</si>
  <si>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</si>
  <si>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</si>
  <si>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</si>
  <si>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</si>
  <si>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</si>
  <si>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</si>
  <si>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</si>
  <si>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</si>
  <si>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</si>
  <si>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</si>
  <si>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</si>
  <si>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</si>
  <si>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</si>
  <si>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</si>
  <si>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</si>
  <si>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</si>
  <si>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</si>
  <si>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</si>
  <si>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</si>
  <si>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</si>
  <si>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</si>
  <si>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</si>
  <si>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</si>
  <si>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</si>
  <si>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</si>
  <si>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</si>
  <si>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</si>
  <si>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</si>
  <si>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</si>
  <si>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</si>
  <si>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</si>
  <si>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</si>
  <si>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</si>
  <si>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</si>
  <si>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</si>
  <si>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</si>
  <si>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</si>
  <si>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</si>
  <si>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</si>
  <si>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</si>
  <si>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</si>
  <si>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</si>
  <si>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</si>
  <si>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</si>
  <si>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</si>
  <si>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</si>
  <si>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</si>
  <si>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</si>
  <si>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</si>
  <si>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</si>
  <si>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</si>
  <si>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</si>
  <si>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</si>
  <si>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</si>
  <si>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</si>
  <si>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</si>
  <si>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</si>
  <si>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</si>
  <si>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</si>
  <si>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</si>
  <si>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</si>
  <si>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</si>
  <si>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</si>
  <si>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</si>
  <si>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</si>
  <si>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</si>
  <si>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</si>
  <si>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</si>
  <si>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</si>
  <si>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</si>
  <si>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</si>
  <si>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</si>
  <si>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</si>
  <si>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</si>
  <si>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</si>
  <si>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</si>
  <si>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</si>
  <si>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</si>
  <si>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</si>
  <si>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</si>
  <si>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</si>
  <si>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</si>
  <si>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</si>
  <si>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</si>
  <si>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</si>
  <si>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</si>
  <si>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</si>
  <si>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</si>
  <si>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</si>
  <si>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</si>
  <si>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</si>
  <si>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</si>
  <si>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</si>
  <si>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</si>
  <si>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</si>
  <si>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</si>
  <si>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</si>
  <si>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</si>
  <si>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</si>
  <si>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</si>
  <si>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</si>
  <si>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</si>
  <si>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</si>
  <si>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</si>
  <si>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</si>
  <si>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</si>
  <si>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</si>
  <si>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</si>
  <si>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</si>
  <si>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</si>
  <si>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</si>
  <si>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</si>
  <si>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</si>
  <si>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</si>
  <si>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</si>
  <si>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</si>
  <si>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</si>
  <si>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</si>
  <si>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</si>
  <si>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</si>
  <si>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</si>
  <si>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</si>
  <si>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</si>
  <si>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</si>
  <si>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</si>
  <si>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</si>
  <si>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</si>
  <si>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</si>
  <si>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</si>
  <si>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</si>
  <si>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</si>
  <si>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</si>
  <si>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</si>
  <si>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</si>
  <si>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</si>
  <si>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</si>
  <si>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</si>
  <si>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</si>
  <si>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</si>
  <si>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</si>
  <si>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</si>
  <si>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</si>
  <si>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</si>
  <si>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</si>
  <si>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</si>
  <si>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</si>
  <si>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</si>
  <si>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</si>
  <si>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</si>
  <si>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</si>
  <si>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</si>
  <si>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</si>
  <si>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</si>
  <si>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</si>
  <si>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</si>
  <si>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</si>
  <si>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</si>
  <si>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</si>
  <si>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</si>
  <si>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</si>
  <si>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</si>
  <si>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</si>
  <si>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</si>
  <si>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</si>
  <si>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</si>
  <si>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</si>
  <si>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</si>
  <si>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</si>
  <si>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</si>
  <si>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</si>
  <si>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</si>
  <si>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</si>
  <si>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</si>
  <si>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</si>
  <si>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</si>
  <si>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</si>
  <si>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</si>
  <si>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</si>
  <si>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</si>
  <si>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</si>
  <si>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</si>
  <si>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</si>
  <si>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</si>
  <si>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</si>
  <si>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</si>
  <si>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</si>
  <si>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</si>
  <si>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</si>
  <si>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</si>
  <si>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</si>
  <si>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</si>
  <si>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</si>
  <si>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</si>
  <si>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</si>
  <si>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</si>
  <si>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</si>
  <si>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</si>
  <si>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</si>
  <si>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</si>
  <si>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</si>
  <si>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</si>
  <si>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</si>
  <si>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</si>
  <si>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</si>
  <si>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</si>
  <si>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</si>
  <si>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</si>
  <si>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</si>
  <si>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</si>
  <si>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</si>
  <si>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</si>
  <si>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</si>
  <si>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</si>
  <si>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</si>
  <si>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</si>
  <si>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</si>
  <si>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</si>
  <si>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</si>
  <si>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</si>
  <si>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</si>
  <si>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</si>
  <si>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</si>
  <si>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</si>
  <si>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</si>
  <si>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</si>
  <si>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</si>
  <si>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</si>
  <si>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</si>
  <si>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</si>
  <si>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</si>
  <si>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</si>
  <si>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</si>
  <si>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</si>
  <si>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</si>
  <si>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</si>
  <si>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</si>
  <si>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</si>
  <si>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</si>
  <si>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</si>
  <si>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</si>
  <si>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</si>
  <si>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</si>
  <si>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</si>
  <si>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</si>
  <si>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</si>
  <si>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</si>
  <si>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</si>
  <si>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</si>
  <si>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</si>
  <si>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</si>
  <si>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</si>
  <si>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</si>
  <si>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</si>
  <si>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</si>
  <si>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</si>
  <si>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</si>
  <si>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</si>
  <si>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</si>
  <si>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</si>
  <si>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</si>
  <si>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</si>
  <si>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</si>
  <si>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</si>
  <si>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</si>
  <si>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</si>
  <si>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</si>
  <si>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</si>
  <si>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</si>
  <si>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</si>
  <si>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</si>
  <si>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</si>
  <si>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</si>
  <si>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</si>
  <si>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</si>
  <si>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</si>
  <si>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</si>
  <si>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</si>
  <si>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</si>
  <si>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</si>
  <si>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</si>
  <si>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</si>
  <si>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</si>
  <si>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</si>
  <si>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</si>
  <si>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</si>
  <si>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</si>
  <si>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</si>
  <si>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</si>
  <si>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</si>
  <si>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</si>
  <si>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</si>
  <si>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</si>
  <si>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</si>
  <si>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</si>
  <si>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</si>
  <si>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</si>
  <si>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</si>
  <si>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</si>
  <si>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</si>
  <si>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</si>
  <si>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</si>
  <si>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</si>
  <si>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</si>
  <si>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</si>
  <si>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</si>
  <si>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</si>
  <si>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</si>
  <si>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</si>
  <si>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</si>
  <si>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</si>
  <si>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</si>
  <si>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</si>
  <si>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</si>
  <si>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</si>
  <si>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</si>
  <si>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</si>
  <si>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</si>
  <si>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</si>
  <si>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</si>
  <si>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</si>
  <si>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</si>
  <si>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</si>
  <si>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</si>
  <si>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</si>
  <si>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</si>
  <si>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</si>
  <si>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</si>
  <si>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</si>
  <si>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</si>
  <si>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</si>
  <si>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</si>
  <si>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</si>
  <si>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</si>
  <si>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</si>
  <si>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</si>
  <si>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</si>
  <si>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</si>
  <si>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</si>
  <si>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</si>
  <si>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</si>
  <si>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</si>
  <si>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</si>
  <si>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</si>
  <si>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</si>
  <si>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</si>
  <si>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</si>
  <si>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</si>
  <si>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</si>
  <si>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</si>
  <si>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</si>
  <si>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</si>
  <si>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</si>
  <si>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</si>
  <si>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</si>
  <si>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</si>
  <si>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</si>
  <si>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</si>
  <si>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</si>
  <si>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</si>
  <si>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</si>
  <si>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</si>
  <si>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</si>
  <si>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</si>
  <si>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</si>
  <si>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</si>
  <si>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</si>
  <si>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</si>
  <si>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</si>
  <si>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</si>
  <si>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</si>
  <si>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</si>
  <si>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</si>
  <si>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</si>
  <si>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</si>
  <si>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</si>
  <si>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</si>
  <si>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</si>
  <si>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</si>
  <si>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</si>
  <si>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</si>
  <si>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</si>
  <si>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</si>
  <si>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</si>
  <si>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</si>
  <si>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</si>
  <si>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</si>
  <si>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</si>
  <si>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</si>
  <si>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</si>
  <si>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</si>
  <si>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</si>
  <si>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</si>
  <si>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</si>
  <si>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</si>
  <si>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</si>
  <si>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</si>
  <si>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</si>
  <si>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</si>
  <si>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</si>
  <si>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</si>
  <si>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</si>
  <si>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</si>
  <si>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</si>
  <si>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</si>
  <si>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</si>
  <si>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</si>
  <si>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</si>
  <si>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</si>
  <si>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</si>
  <si>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</si>
  <si>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</si>
  <si>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</si>
  <si>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</si>
  <si>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</si>
  <si>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</si>
  <si>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</si>
  <si>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</si>
  <si>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</si>
  <si>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</si>
  <si>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</si>
  <si>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</si>
  <si>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</si>
  <si>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</si>
  <si>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</si>
  <si>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</si>
  <si>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</si>
  <si>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</si>
  <si>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</si>
  <si>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</si>
  <si>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</si>
  <si>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</si>
  <si>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</si>
  <si>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</si>
  <si>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</si>
  <si>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</si>
  <si>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</si>
  <si>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</si>
  <si>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</si>
  <si>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</si>
  <si>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</si>
  <si>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</si>
  <si>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</si>
  <si>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</si>
  <si>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</si>
  <si>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</si>
  <si>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</si>
  <si>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</si>
  <si>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</si>
  <si>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</si>
  <si>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</si>
  <si>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</si>
  <si>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</si>
  <si>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</si>
  <si>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</si>
  <si>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</si>
  <si>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</si>
  <si>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</si>
  <si>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</si>
  <si>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</si>
  <si>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</si>
  <si>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</si>
  <si>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</si>
  <si>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</si>
  <si>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</si>
  <si>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</si>
  <si>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</si>
  <si>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</si>
  <si>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</si>
  <si>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</si>
  <si>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</si>
  <si>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</si>
  <si>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</si>
  <si>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</si>
  <si>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</si>
  <si>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</si>
  <si>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</si>
  <si>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</si>
  <si>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</si>
  <si>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</si>
  <si>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</si>
  <si>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</si>
  <si>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</si>
  <si>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</si>
  <si>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</si>
  <si>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</si>
  <si>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</si>
  <si>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</si>
  <si>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</si>
  <si>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</si>
  <si>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</si>
  <si>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</si>
  <si>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</si>
  <si>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</si>
  <si>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</si>
  <si>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</si>
  <si>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</si>
  <si>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</si>
  <si>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</si>
  <si>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</si>
  <si>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</si>
  <si>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</si>
  <si>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</si>
  <si>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</si>
  <si>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</si>
  <si>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</si>
  <si>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</si>
  <si>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</si>
  <si>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</si>
  <si>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</si>
  <si>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</si>
  <si>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</si>
  <si>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</si>
  <si>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</si>
  <si>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</si>
  <si>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</si>
  <si>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</si>
  <si>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</si>
  <si>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</si>
  <si>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</si>
  <si>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</si>
  <si>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</si>
  <si>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</si>
  <si>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</si>
  <si>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</si>
  <si>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</si>
  <si>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</si>
  <si>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</si>
  <si>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</si>
  <si>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</si>
  <si>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</si>
  <si>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</si>
  <si>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</si>
  <si>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</si>
  <si>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</si>
  <si>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</si>
  <si>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</si>
  <si>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</si>
  <si>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</si>
  <si>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</si>
  <si>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</si>
  <si>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</si>
  <si>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</si>
  <si>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</si>
  <si>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</si>
  <si>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</si>
  <si>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</si>
  <si>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</si>
  <si>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</si>
  <si>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</si>
  <si>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</si>
  <si>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</si>
  <si>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</si>
  <si>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</si>
  <si>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</si>
  <si>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</si>
  <si>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</si>
  <si>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</si>
  <si>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</si>
  <si>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</si>
  <si>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</si>
  <si>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</si>
  <si>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</si>
  <si>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</si>
  <si>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</si>
  <si>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</si>
  <si>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</si>
  <si>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</si>
  <si>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</si>
  <si>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</si>
  <si>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</si>
  <si>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</si>
  <si>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</si>
  <si>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</si>
  <si>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</si>
  <si>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</si>
  <si>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</si>
  <si>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</si>
  <si>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</si>
  <si>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</si>
  <si>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</si>
  <si>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</si>
  <si>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</si>
  <si>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</si>
  <si>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</si>
  <si>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</si>
  <si>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</si>
  <si>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</si>
  <si>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</si>
  <si>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</si>
  <si>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</si>
  <si>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</si>
  <si>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</si>
  <si>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</si>
  <si>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</si>
  <si>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</si>
  <si>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</si>
  <si>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</si>
  <si>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</si>
  <si>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</si>
  <si>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</si>
  <si>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</si>
  <si>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</si>
  <si>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</si>
  <si>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</si>
  <si>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</si>
  <si>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</si>
  <si>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</si>
  <si>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</si>
  <si>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</si>
  <si>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</si>
  <si>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</si>
  <si>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</si>
  <si>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</si>
  <si>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</si>
  <si>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</si>
  <si>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</si>
  <si>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</si>
  <si>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</si>
  <si>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</si>
  <si>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</si>
  <si>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</si>
  <si>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</si>
  <si>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</si>
  <si>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</si>
  <si>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</si>
  <si>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</si>
  <si>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</si>
  <si>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</si>
  <si>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</si>
  <si>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</si>
  <si>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</si>
  <si>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</si>
  <si>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</si>
  <si>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</si>
  <si>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</si>
  <si>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</si>
  <si>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</si>
  <si>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</si>
  <si>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</si>
  <si>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</si>
  <si>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</si>
  <si>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</si>
  <si>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</si>
  <si>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</si>
  <si>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</si>
  <si>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</si>
  <si>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</si>
  <si>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</si>
  <si>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</si>
  <si>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</si>
  <si>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</si>
  <si>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</si>
  <si>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</si>
  <si>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</si>
  <si>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</si>
  <si>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</si>
  <si>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</si>
  <si>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</si>
  <si>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</si>
  <si>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</si>
  <si>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</si>
  <si>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</si>
  <si>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</si>
  <si>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</si>
  <si>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</si>
  <si>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</si>
  <si>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</si>
  <si>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</si>
  <si>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</si>
  <si>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</si>
  <si>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</si>
  <si>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</si>
  <si>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</si>
  <si>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</si>
  <si>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</si>
  <si>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</si>
  <si>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</si>
  <si>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</si>
  <si>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</si>
  <si>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</si>
  <si>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</si>
  <si>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</si>
  <si>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</si>
  <si>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</si>
  <si>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</si>
  <si>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</si>
  <si>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</si>
  <si>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</si>
  <si>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</si>
  <si>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</si>
  <si>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</si>
  <si>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</si>
  <si>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</si>
  <si>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</si>
  <si>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</si>
  <si>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</si>
  <si>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</si>
  <si>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</si>
  <si>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</si>
  <si>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</si>
  <si>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</si>
  <si>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</si>
  <si>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</si>
  <si>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</si>
  <si>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</si>
  <si>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</si>
  <si>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</si>
  <si>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</si>
  <si>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</si>
  <si>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</si>
  <si>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</si>
  <si>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</si>
  <si>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</si>
  <si>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</si>
  <si>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</si>
  <si>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</si>
  <si>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</si>
  <si>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</si>
  <si>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</si>
  <si>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</si>
  <si>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</si>
  <si>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</si>
  <si>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</si>
  <si>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</si>
  <si>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</si>
  <si>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</si>
  <si>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</si>
  <si>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</si>
  <si>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</si>
  <si>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</si>
  <si>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</si>
  <si>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</si>
  <si>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</si>
  <si>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</si>
  <si>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</si>
  <si>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</si>
  <si>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</si>
  <si>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</si>
  <si>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</si>
  <si>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</si>
  <si>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</si>
  <si>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</si>
  <si>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</si>
  <si>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</si>
  <si>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</si>
  <si>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</si>
  <si>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</si>
  <si>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</si>
  <si>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</si>
  <si>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</si>
  <si>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</si>
  <si>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</si>
  <si>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</si>
  <si>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</si>
  <si>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</si>
  <si>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</si>
  <si>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</si>
  <si>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</si>
  <si>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</si>
  <si>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</si>
  <si>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</si>
  <si>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</si>
  <si>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</si>
  <si>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</si>
  <si>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</si>
  <si>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</si>
  <si>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</si>
  <si>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</si>
  <si>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</si>
  <si>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</si>
  <si>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</si>
  <si>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</si>
  <si>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</si>
  <si>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</si>
  <si>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</si>
  <si>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</si>
  <si>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</si>
  <si>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</si>
  <si>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</si>
  <si>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</si>
  <si>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</si>
  <si>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</si>
  <si>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</si>
  <si>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</si>
  <si>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</si>
  <si>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</si>
  <si>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</si>
  <si>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</si>
  <si>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</si>
  <si>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</si>
  <si>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</si>
  <si>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</si>
  <si>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</si>
  <si>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</si>
  <si>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</si>
  <si>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</si>
  <si>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</si>
  <si>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</si>
  <si>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</si>
  <si>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</si>
  <si>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</si>
  <si>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</si>
  <si>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</si>
  <si>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</si>
  <si>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</si>
  <si>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</si>
  <si>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</si>
  <si>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</si>
  <si>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</si>
  <si>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</si>
  <si>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</si>
  <si>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</si>
  <si>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</si>
  <si>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</si>
  <si>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</si>
  <si>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</si>
  <si>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</si>
  <si>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</si>
  <si>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</si>
  <si>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</si>
  <si>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</si>
  <si>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</si>
  <si>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</si>
  <si>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</si>
  <si>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</si>
  <si>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</si>
  <si>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</si>
  <si>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</si>
  <si>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</si>
  <si>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</si>
  <si>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</si>
  <si>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</si>
  <si>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</si>
  <si>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</si>
  <si>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</si>
  <si>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</si>
  <si>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</si>
  <si>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</si>
  <si>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</si>
  <si>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</si>
  <si>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</si>
  <si>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</si>
  <si>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</si>
  <si>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</si>
  <si>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</si>
  <si>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</si>
  <si>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</si>
  <si>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</si>
  <si>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</si>
  <si>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</si>
  <si>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</si>
  <si>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</si>
  <si>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</si>
  <si>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</si>
  <si>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</si>
  <si>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</si>
  <si>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</si>
  <si>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</si>
  <si>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</si>
  <si>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</si>
  <si>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</si>
  <si>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</si>
  <si>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</si>
  <si>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</si>
  <si>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</si>
  <si>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</si>
  <si>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</si>
  <si>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</si>
  <si>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</si>
  <si>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</si>
  <si>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</si>
  <si>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</si>
  <si>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</si>
  <si>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</si>
  <si>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</si>
  <si>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</si>
  <si>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</si>
  <si>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</si>
  <si>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</si>
  <si>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</si>
  <si>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</si>
  <si>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</si>
  <si>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</si>
  <si>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</si>
  <si>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</si>
  <si>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</si>
  <si>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</si>
  <si>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</si>
  <si>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</si>
  <si>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</si>
  <si>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</si>
  <si>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</si>
  <si>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</si>
  <si>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</si>
  <si>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</si>
  <si>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</si>
  <si>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</si>
  <si>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</si>
  <si>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</si>
  <si>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</si>
  <si>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</si>
  <si>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</si>
  <si>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</si>
  <si>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</si>
  <si>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</si>
  <si>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</si>
  <si>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</si>
  <si>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</si>
  <si>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</si>
  <si>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</si>
  <si>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</si>
  <si>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</si>
  <si>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</si>
  <si>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</si>
  <si>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</si>
  <si>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</si>
  <si>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</si>
  <si>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</si>
  <si>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</si>
  <si>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</si>
  <si>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</si>
  <si>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</si>
  <si>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</si>
  <si>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</si>
  <si>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</si>
  <si>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</si>
  <si>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</si>
  <si>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</si>
  <si>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</si>
  <si>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</si>
  <si>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</si>
  <si>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</si>
  <si>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</si>
  <si>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</si>
  <si>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</si>
  <si>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</si>
  <si>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</si>
  <si>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</si>
  <si>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</si>
  <si>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</si>
  <si>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</si>
  <si>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</si>
  <si>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</si>
  <si>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</si>
  <si>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</si>
  <si>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</si>
  <si>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</si>
  <si>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</si>
  <si>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</si>
  <si>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</si>
  <si>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</si>
  <si>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</si>
  <si>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</si>
  <si>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</si>
  <si>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</si>
  <si>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</si>
  <si>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</si>
  <si>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</si>
  <si>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</si>
  <si>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</si>
  <si>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</si>
  <si>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</si>
  <si>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</si>
  <si>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</si>
  <si>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</si>
  <si>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</si>
  <si>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</si>
  <si>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</si>
  <si>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</si>
  <si>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</si>
  <si>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</si>
  <si>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</si>
  <si>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</si>
  <si>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</si>
  <si>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</si>
  <si>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</si>
  <si>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</si>
  <si>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</si>
  <si>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</si>
  <si>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</si>
  <si>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</si>
  <si>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</si>
  <si>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</si>
  <si>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</si>
  <si>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</si>
  <si>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</si>
  <si>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</si>
  <si>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</si>
  <si>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</si>
  <si>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</si>
  <si>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</si>
  <si>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</si>
  <si>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</si>
  <si>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</si>
  <si>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</si>
  <si>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</si>
  <si>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</si>
  <si>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</si>
  <si>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</si>
  <si>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</si>
  <si>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</si>
  <si>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</si>
  <si>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</si>
  <si>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</si>
  <si>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</si>
  <si>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</si>
  <si>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</si>
  <si>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</si>
  <si>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</si>
  <si>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</si>
  <si>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</si>
  <si>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</si>
  <si>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</si>
  <si>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</si>
  <si>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</si>
  <si>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</si>
  <si>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</si>
  <si>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</si>
  <si>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</si>
  <si>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</si>
  <si>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</si>
  <si>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</si>
  <si>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</si>
  <si>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</si>
  <si>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</si>
  <si>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</si>
  <si>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</si>
  <si>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</si>
  <si>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</si>
  <si>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</si>
  <si>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</si>
  <si>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</si>
  <si>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</si>
  <si>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</si>
  <si>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</si>
  <si>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</si>
  <si>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</si>
  <si>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</si>
  <si>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</si>
  <si>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</si>
  <si>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</si>
  <si>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</si>
  <si>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</si>
  <si>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</si>
  <si>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</si>
  <si>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</si>
  <si>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</si>
  <si>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</si>
  <si>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</si>
  <si>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</si>
  <si>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</si>
  <si>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</si>
  <si>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</si>
  <si>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</si>
  <si>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</si>
  <si>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</si>
  <si>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</si>
  <si>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</si>
  <si>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</si>
  <si>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</si>
  <si>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</si>
  <si>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</si>
  <si>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</si>
  <si>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</si>
  <si>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</si>
  <si>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</si>
  <si>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</si>
  <si>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</si>
  <si>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</si>
  <si>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</si>
  <si>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</si>
  <si>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</si>
  <si>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</si>
  <si>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</si>
  <si>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</si>
  <si>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</si>
  <si>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</si>
  <si>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</si>
  <si>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</si>
  <si>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</si>
  <si>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</si>
  <si>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</si>
  <si>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</si>
  <si>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</si>
  <si>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</si>
  <si>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</si>
  <si>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</si>
  <si>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</si>
  <si>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</si>
  <si>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</si>
  <si>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</si>
  <si>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</si>
  <si>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</si>
  <si>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</si>
  <si>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</si>
  <si>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</si>
  <si>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</si>
  <si>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</si>
  <si>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</si>
  <si>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</si>
  <si>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</si>
  <si>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</si>
  <si>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</si>
  <si>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</si>
  <si>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</si>
  <si>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</si>
  <si>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</si>
  <si>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</si>
  <si>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</si>
  <si>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</si>
  <si>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</si>
  <si>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</si>
  <si>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</si>
  <si>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</si>
  <si>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</si>
  <si>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</si>
  <si>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</si>
  <si>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</si>
  <si>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</si>
  <si>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</si>
  <si>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</si>
  <si>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</si>
  <si>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</si>
  <si>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</si>
  <si>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</si>
  <si>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</si>
  <si>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</si>
  <si>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</si>
  <si>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</si>
  <si>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</si>
  <si>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</si>
  <si>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</si>
  <si>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</si>
  <si>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</si>
  <si>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</si>
  <si>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</si>
  <si>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</si>
  <si>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</si>
  <si>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</si>
  <si>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</si>
  <si>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</si>
  <si>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</si>
  <si>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</si>
  <si>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</si>
  <si>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</si>
  <si>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</si>
  <si>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</si>
  <si>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</si>
  <si>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</si>
  <si>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</si>
  <si>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</si>
  <si>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</si>
  <si>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</si>
  <si>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</si>
  <si>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</si>
  <si>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</si>
  <si>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</si>
  <si>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</si>
  <si>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</si>
  <si>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</si>
  <si>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</si>
  <si>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</si>
  <si>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</si>
  <si>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</si>
  <si>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</si>
  <si>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</si>
  <si>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</si>
  <si>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</si>
  <si>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</si>
  <si>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</si>
  <si>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</si>
  <si>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</si>
  <si>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</si>
  <si>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</si>
  <si>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</si>
  <si>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</si>
  <si>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</si>
  <si>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</si>
  <si>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</si>
  <si>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</si>
  <si>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</si>
  <si>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</si>
  <si>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</si>
  <si>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</si>
  <si>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</si>
  <si>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</si>
  <si>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</si>
  <si>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</si>
  <si>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</si>
  <si>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</si>
  <si>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</si>
  <si>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</si>
  <si>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</si>
  <si>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</si>
  <si>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</si>
  <si>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</si>
  <si>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</si>
  <si>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</si>
  <si>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</si>
  <si>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</si>
  <si>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</si>
  <si>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</si>
  <si>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</si>
  <si>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</si>
  <si>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</si>
  <si>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</si>
  <si>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</si>
  <si>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</si>
  <si>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</si>
  <si>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</si>
  <si>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</si>
  <si>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</si>
  <si>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</si>
  <si>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</si>
  <si>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</si>
  <si>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</si>
  <si>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</si>
  <si>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</si>
  <si>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</si>
  <si>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</si>
  <si>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</si>
  <si>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</si>
  <si>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</si>
  <si>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</si>
  <si>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</si>
  <si>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</si>
  <si>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</si>
  <si>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</si>
  <si>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</si>
  <si>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</si>
  <si>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</si>
  <si>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</si>
  <si>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</si>
  <si>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</si>
  <si>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</si>
  <si>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</si>
  <si>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</si>
  <si>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</si>
  <si>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</si>
  <si>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</si>
  <si>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</si>
  <si>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</si>
  <si>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</si>
  <si>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</si>
  <si>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</si>
  <si>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</si>
  <si>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</si>
  <si>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</si>
  <si>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</si>
  <si>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</si>
  <si>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</si>
  <si>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</si>
  <si>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</si>
  <si>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</si>
  <si>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</si>
  <si>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</si>
  <si>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</si>
  <si>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</si>
  <si>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</si>
  <si>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</si>
  <si>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</si>
  <si>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</si>
  <si>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</si>
  <si>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</si>
  <si>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</si>
  <si>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</si>
  <si>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</si>
  <si>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</si>
  <si>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</si>
  <si>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</si>
  <si>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</si>
  <si>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</si>
  <si>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</si>
  <si>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</si>
  <si>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</si>
  <si>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</si>
  <si>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</si>
  <si>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</si>
  <si>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</si>
  <si>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</si>
  <si>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</si>
  <si>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</si>
  <si>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</si>
  <si>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</si>
  <si>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</si>
  <si>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</si>
  <si>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</si>
  <si>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</si>
  <si>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</si>
  <si>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</si>
  <si>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</si>
  <si>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</si>
  <si>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</si>
  <si>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</si>
  <si>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</si>
  <si>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</si>
  <si>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</si>
  <si>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</si>
  <si>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</si>
  <si>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</si>
  <si>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</si>
  <si>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</si>
  <si>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</si>
  <si>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</si>
  <si>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</si>
  <si>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</si>
  <si>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</si>
  <si>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</si>
  <si>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</si>
  <si>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</si>
  <si>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</si>
  <si>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</si>
  <si>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</si>
  <si>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</si>
  <si>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</si>
  <si>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</si>
  <si>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</si>
  <si>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</si>
  <si>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</si>
  <si>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</si>
  <si>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</si>
  <si>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</si>
  <si>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</si>
  <si>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</si>
  <si>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</si>
  <si>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</si>
  <si>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</si>
  <si>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</si>
  <si>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</si>
  <si>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</si>
  <si>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</si>
  <si>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</si>
  <si>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</si>
  <si>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</si>
  <si>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</si>
  <si>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</si>
  <si>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</si>
  <si>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</si>
  <si>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</si>
  <si>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</si>
  <si>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</si>
  <si>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</si>
  <si>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</si>
  <si>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</si>
  <si>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</si>
  <si>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</si>
  <si>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</si>
  <si>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</si>
  <si>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</si>
  <si>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</si>
  <si>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</si>
  <si>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</si>
  <si>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</si>
  <si>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</si>
  <si>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</si>
  <si>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</si>
  <si>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</si>
  <si>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</si>
  <si>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</si>
  <si>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</si>
  <si>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</si>
  <si>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</si>
  <si>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</si>
  <si>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</si>
  <si>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</si>
  <si>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</si>
  <si>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</si>
  <si>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</si>
  <si>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</si>
  <si>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</si>
  <si>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</si>
  <si>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</si>
  <si>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</si>
  <si>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</si>
  <si>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</si>
  <si>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</si>
  <si>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</si>
  <si>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</si>
  <si>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</si>
  <si>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</si>
  <si>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</si>
  <si>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</si>
  <si>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</si>
  <si>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</si>
  <si>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</si>
  <si>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</si>
  <si>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</si>
  <si>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</si>
  <si>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</si>
  <si>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</si>
  <si>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</si>
  <si>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</si>
  <si>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</si>
  <si>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</si>
  <si>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</si>
  <si>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</si>
  <si>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</si>
  <si>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</si>
  <si>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</si>
  <si>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</si>
  <si>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</si>
  <si>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</si>
  <si>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</si>
  <si>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</si>
  <si>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</si>
  <si>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</si>
  <si>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</si>
  <si>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</si>
  <si>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</si>
  <si>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</si>
  <si>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</si>
  <si>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</si>
  <si>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</si>
  <si>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</si>
  <si>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</si>
  <si>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</si>
  <si>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</si>
  <si>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</si>
  <si>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</si>
  <si>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</si>
  <si>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</si>
  <si>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</si>
  <si>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</si>
  <si>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</si>
  <si>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</si>
  <si>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</si>
  <si>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</si>
  <si>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</si>
  <si>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</si>
  <si>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</si>
  <si>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</si>
  <si>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</si>
  <si>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</si>
  <si>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</si>
  <si>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</si>
  <si>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</si>
  <si>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</si>
  <si>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</si>
  <si>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</si>
  <si>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</si>
  <si>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</si>
  <si>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</si>
  <si>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</si>
  <si>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</si>
  <si>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</si>
  <si>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</si>
  <si>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</si>
  <si>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</si>
  <si>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</si>
  <si>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</si>
  <si>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</si>
  <si>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</si>
  <si>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</si>
  <si>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</si>
  <si>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</si>
  <si>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</si>
  <si>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</si>
  <si>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</si>
  <si>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</si>
  <si>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</si>
  <si>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</si>
  <si>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</si>
  <si>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</si>
  <si>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</si>
  <si>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</si>
  <si>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</si>
  <si>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</si>
  <si>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</si>
  <si>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</si>
  <si>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</si>
  <si>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</si>
  <si>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</si>
  <si>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</si>
  <si>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</si>
  <si>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</si>
  <si>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</si>
  <si>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</si>
  <si>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</si>
  <si>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</si>
  <si>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</si>
  <si>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</si>
  <si>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</si>
  <si>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</si>
  <si>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</si>
  <si>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</si>
  <si>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</si>
  <si>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</si>
  <si>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</si>
  <si>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</si>
  <si>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</si>
  <si>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</si>
  <si>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</si>
  <si>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</si>
  <si>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</si>
  <si>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</si>
  <si>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</si>
  <si>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</si>
  <si>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</si>
  <si>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</si>
  <si>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</si>
  <si>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</si>
  <si>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</si>
  <si>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</si>
  <si>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</si>
  <si>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</si>
  <si>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</si>
  <si>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</si>
  <si>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</si>
  <si>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</si>
  <si>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</si>
  <si>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</si>
  <si>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</si>
  <si>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</si>
  <si>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</si>
  <si>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</si>
  <si>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</si>
  <si>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</si>
  <si>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</si>
  <si>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</si>
  <si>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</si>
  <si>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</si>
  <si>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</si>
  <si>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</si>
  <si>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</si>
  <si>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</si>
  <si>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</si>
  <si>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</si>
  <si>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</si>
  <si>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</si>
  <si>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</si>
  <si>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</si>
  <si>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</si>
  <si>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</si>
  <si>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</si>
  <si>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</si>
  <si>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</si>
  <si>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</si>
  <si>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</si>
  <si>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</si>
  <si>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</si>
  <si>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</si>
  <si>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</si>
  <si>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</si>
  <si>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</si>
  <si>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</si>
  <si>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</si>
  <si>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</si>
  <si>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</si>
  <si>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</si>
  <si>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</si>
  <si>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</si>
  <si>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</si>
  <si>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</si>
  <si>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</si>
  <si>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</si>
  <si>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</si>
  <si>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</si>
  <si>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</si>
  <si>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</si>
  <si>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</si>
  <si>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</si>
  <si>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</si>
  <si>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</si>
  <si>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</si>
  <si>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</si>
  <si>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</si>
  <si>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</si>
  <si>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</si>
  <si>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</si>
  <si>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</si>
  <si>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</si>
  <si>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</si>
  <si>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</si>
  <si>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</si>
  <si>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</si>
  <si>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</si>
  <si>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</si>
  <si>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</si>
  <si>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</si>
  <si>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</si>
  <si>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</si>
  <si>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</si>
  <si>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</si>
  <si>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</si>
  <si>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</si>
  <si>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</si>
  <si>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</si>
  <si>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</si>
  <si>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</si>
  <si>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</si>
  <si>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</si>
  <si>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</si>
  <si>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</si>
  <si>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</si>
  <si>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</si>
  <si>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</si>
  <si>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</si>
  <si>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</si>
  <si>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</si>
  <si>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</si>
  <si>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</si>
  <si>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</si>
  <si>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</si>
  <si>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</si>
  <si>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</si>
  <si>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</si>
  <si>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</si>
  <si>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</si>
  <si>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</si>
  <si>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</si>
  <si>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</si>
  <si>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</si>
  <si>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</si>
  <si>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</si>
  <si>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</si>
  <si>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</si>
  <si>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</si>
  <si>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</si>
  <si>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</si>
  <si>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</si>
  <si>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</si>
  <si>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</si>
  <si>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</si>
  <si>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</si>
  <si>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</si>
  <si>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</si>
  <si>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</si>
  <si>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</si>
  <si>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</si>
  <si>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</si>
  <si>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</si>
  <si>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</si>
  <si>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</si>
  <si>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</si>
  <si>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</si>
  <si>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</si>
  <si>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</si>
  <si>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</si>
  <si>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</si>
  <si>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</si>
  <si>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</si>
  <si>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</si>
  <si>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</si>
  <si>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</si>
  <si>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</si>
  <si>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</si>
  <si>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</si>
  <si>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</si>
  <si>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</si>
  <si>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</si>
  <si>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</si>
  <si>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</si>
  <si>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</si>
  <si>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</si>
  <si>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</si>
  <si>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</si>
  <si>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</si>
  <si>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</si>
  <si>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</si>
  <si>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</si>
  <si>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</si>
  <si>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</si>
  <si>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</si>
  <si>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</si>
  <si>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</si>
  <si>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</si>
  <si>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</si>
  <si>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</si>
  <si>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</si>
  <si>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</si>
  <si>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</si>
  <si>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</si>
  <si>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</si>
  <si>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</si>
  <si>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</si>
  <si>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</si>
  <si>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</si>
  <si>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</si>
  <si>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</si>
  <si>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</si>
  <si>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</si>
  <si>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</si>
  <si>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</si>
  <si>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</si>
  <si>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</si>
  <si>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</si>
  <si>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</si>
  <si>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</si>
  <si>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</si>
  <si>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</si>
  <si>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</si>
  <si>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</si>
  <si>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</si>
  <si>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</si>
  <si>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</si>
  <si>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</si>
  <si>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</si>
  <si>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</si>
  <si>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</si>
  <si>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</si>
  <si>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</si>
  <si>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</si>
  <si>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</si>
  <si>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</si>
  <si>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</si>
  <si>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</si>
  <si>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</si>
  <si>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</si>
  <si>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</si>
  <si>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</si>
  <si>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</si>
  <si>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</si>
  <si>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</si>
  <si>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</si>
  <si>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</si>
  <si>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</si>
  <si>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</si>
  <si>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</si>
  <si>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</si>
  <si>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</si>
  <si>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</si>
  <si>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</si>
  <si>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</si>
  <si>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</si>
  <si>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</si>
  <si>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</si>
  <si>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</si>
  <si>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</si>
  <si>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</si>
  <si>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</si>
  <si>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</si>
  <si>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</si>
  <si>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</si>
  <si>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</si>
  <si>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</si>
  <si>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</si>
  <si>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</si>
  <si>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</si>
  <si>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</si>
  <si>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</si>
  <si>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</si>
  <si>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</si>
  <si>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</si>
  <si>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</si>
  <si>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</si>
  <si>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</si>
  <si>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</si>
  <si>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</si>
  <si>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</si>
  <si>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</si>
  <si>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</si>
  <si>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</si>
  <si>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</si>
  <si>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</si>
  <si>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</si>
  <si>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</si>
  <si>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</si>
  <si>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</si>
  <si>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</si>
  <si>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</si>
  <si>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</si>
  <si>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</si>
  <si>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</si>
  <si>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</si>
  <si>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</si>
  <si>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</si>
  <si>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</si>
  <si>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</si>
  <si>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</si>
  <si>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</si>
  <si>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</si>
  <si>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</si>
  <si>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</si>
  <si>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</si>
  <si>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</si>
  <si>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</si>
  <si>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</si>
  <si>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</si>
  <si>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</si>
  <si>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</si>
  <si>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</si>
  <si>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</si>
  <si>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</si>
  <si>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</si>
  <si>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</si>
  <si>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</si>
  <si>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</si>
  <si>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</si>
  <si>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</si>
  <si>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</si>
  <si>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</si>
  <si>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</si>
  <si>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</si>
  <si>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</si>
  <si>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</si>
  <si>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</si>
  <si>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</si>
  <si>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</si>
  <si>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</si>
  <si>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</si>
  <si>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</si>
  <si>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</si>
  <si>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</si>
  <si>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</si>
  <si>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</si>
  <si>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</si>
  <si>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</si>
  <si>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</si>
  <si>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</si>
  <si>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</si>
  <si>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</si>
  <si>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</si>
  <si>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</si>
  <si>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</si>
  <si>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</si>
  <si>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</si>
  <si>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</si>
  <si>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</si>
  <si>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</si>
  <si>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</si>
  <si>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</si>
  <si>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</si>
  <si>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</si>
  <si>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</si>
  <si>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</si>
  <si>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</si>
  <si>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</si>
  <si>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</si>
  <si>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</si>
  <si>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</si>
  <si>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</si>
  <si>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</si>
  <si>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</si>
  <si>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</si>
  <si>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</si>
  <si>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</si>
  <si>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</si>
  <si>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</si>
  <si>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</si>
  <si>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</si>
  <si>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</si>
  <si>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</si>
  <si>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</si>
  <si>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</si>
  <si>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</si>
  <si>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</si>
  <si>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</si>
  <si>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</si>
  <si>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</si>
  <si>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</si>
  <si>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</si>
  <si>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</si>
  <si>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</si>
  <si>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</si>
  <si>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</si>
  <si>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</si>
  <si>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</si>
  <si>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</si>
  <si>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</si>
  <si>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</si>
  <si>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</si>
  <si>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</si>
  <si>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</si>
  <si>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</si>
  <si>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</si>
  <si>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</si>
  <si>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</si>
  <si>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</si>
  <si>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</si>
  <si>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</si>
  <si>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</si>
  <si>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</si>
  <si>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</si>
  <si>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</si>
  <si>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</si>
  <si>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</si>
  <si>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</si>
  <si>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</si>
  <si>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</si>
  <si>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</si>
  <si>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</si>
  <si>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</si>
  <si>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</si>
  <si>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</si>
  <si>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</si>
  <si>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</si>
  <si>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</si>
  <si>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</si>
  <si>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</si>
  <si>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</si>
  <si>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</si>
  <si>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</si>
  <si>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</si>
  <si>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</si>
  <si>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</si>
  <si>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</si>
  <si>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</si>
  <si>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</si>
  <si>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</si>
  <si>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</si>
  <si>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</si>
  <si>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</si>
  <si>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</si>
  <si>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</si>
  <si>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</si>
  <si>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</si>
  <si>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</si>
  <si>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</si>
  <si>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</si>
  <si>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</si>
  <si>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</si>
  <si>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</si>
  <si>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</si>
  <si>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</si>
  <si>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</si>
  <si>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</si>
  <si>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</si>
  <si>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</si>
  <si>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</si>
  <si>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</si>
  <si>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</si>
  <si>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</si>
  <si>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</si>
  <si>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</si>
  <si>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</si>
  <si>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</si>
  <si>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</si>
  <si>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</si>
  <si>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</si>
  <si>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</si>
  <si>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</si>
  <si>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</si>
  <si>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</si>
  <si>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</si>
  <si>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</si>
  <si>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</si>
  <si>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</si>
  <si>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</si>
  <si>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</si>
  <si>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</si>
  <si>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</si>
  <si>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</si>
  <si>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</si>
  <si>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</si>
  <si>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</si>
  <si>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</si>
  <si>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</si>
  <si>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</si>
  <si>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</si>
  <si>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</si>
  <si>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</si>
  <si>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</si>
  <si>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</si>
  <si>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</si>
  <si>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</si>
  <si>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</si>
  <si>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</si>
  <si>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</si>
  <si>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</si>
  <si>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</si>
  <si>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</si>
  <si>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</si>
  <si>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</si>
  <si>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</si>
  <si>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</si>
  <si>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</si>
  <si>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</si>
  <si>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</si>
  <si>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</si>
  <si>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</si>
  <si>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</si>
  <si>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</si>
  <si>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</si>
  <si>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</si>
  <si>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</si>
  <si>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</si>
  <si>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</si>
  <si>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</si>
  <si>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</si>
  <si>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</si>
  <si>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</si>
  <si>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</si>
  <si>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</si>
  <si>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</si>
  <si>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</si>
  <si>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</si>
  <si>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</si>
  <si>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</si>
  <si>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</si>
  <si>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</si>
  <si>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</si>
  <si>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</si>
  <si>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</si>
  <si>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</si>
  <si>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</si>
  <si>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</si>
  <si>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</si>
  <si>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</si>
  <si>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</si>
  <si>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</si>
  <si>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</si>
  <si>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</si>
  <si>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</si>
  <si>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</si>
  <si>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</si>
  <si>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</si>
  <si>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</si>
  <si>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</si>
  <si>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</si>
  <si>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</si>
  <si>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</si>
  <si>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</si>
  <si>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</si>
  <si>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</si>
  <si>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</si>
  <si>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</si>
  <si>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</si>
  <si>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</si>
  <si>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</si>
  <si>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</si>
  <si>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</si>
  <si>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</si>
  <si>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</si>
  <si>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</si>
  <si>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</si>
  <si>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</si>
  <si>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</si>
  <si>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</si>
  <si>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</si>
  <si>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</si>
  <si>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</si>
  <si>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</si>
  <si>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</si>
  <si>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</si>
  <si>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</si>
  <si>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</si>
  <si>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</si>
  <si>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</si>
  <si>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</si>
  <si>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</si>
  <si>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</si>
  <si>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</si>
  <si>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</si>
  <si>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</si>
  <si>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</si>
  <si>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</si>
  <si>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</si>
  <si>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</si>
  <si>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</si>
  <si>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</si>
  <si>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</si>
  <si>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</si>
  <si>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</si>
  <si>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</si>
  <si>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</si>
  <si>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</si>
  <si>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</si>
  <si>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</si>
  <si>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</si>
  <si>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</si>
  <si>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</si>
  <si>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</si>
  <si>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</si>
  <si>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</si>
  <si>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</si>
  <si>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</si>
  <si>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</si>
  <si>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</si>
  <si>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</si>
  <si>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</si>
  <si>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</si>
  <si>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</si>
  <si>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</si>
  <si>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</si>
  <si>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</si>
  <si>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</si>
  <si>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</si>
  <si>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</si>
  <si>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</si>
  <si>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</si>
  <si>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</si>
  <si>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</si>
  <si>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</si>
  <si>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</si>
  <si>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</si>
  <si>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</si>
  <si>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</si>
  <si>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</si>
  <si>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</si>
  <si>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</si>
  <si>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</si>
  <si>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</si>
  <si>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</si>
  <si>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</si>
  <si>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</si>
  <si>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</si>
  <si>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</si>
  <si>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</si>
  <si>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</si>
  <si>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</si>
  <si>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</si>
  <si>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</si>
  <si>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</si>
  <si>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</si>
  <si>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</si>
  <si>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</si>
  <si>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</si>
  <si>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</si>
  <si>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</si>
  <si>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</si>
  <si>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</si>
  <si>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</si>
  <si>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</si>
  <si>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</si>
  <si>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</si>
  <si>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</si>
  <si>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</si>
  <si>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</si>
  <si>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</si>
  <si>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</si>
  <si>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</si>
  <si>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</si>
  <si>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</si>
  <si>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</si>
  <si>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</si>
  <si>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</si>
  <si>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</si>
  <si>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</si>
  <si>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</si>
  <si>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</si>
  <si>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</si>
  <si>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</si>
  <si>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</si>
  <si>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</si>
  <si>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</si>
  <si>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</si>
  <si>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</si>
  <si>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</si>
  <si>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</si>
  <si>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</si>
  <si>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</si>
  <si>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</si>
  <si>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</si>
  <si>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</si>
  <si>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</si>
  <si>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</si>
  <si>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</si>
  <si>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</si>
  <si>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</si>
  <si>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</si>
  <si>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</si>
  <si>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</si>
  <si>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</si>
  <si>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</si>
  <si>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</si>
  <si>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</si>
  <si>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</si>
  <si>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</si>
  <si>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</si>
  <si>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</si>
  <si>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</si>
  <si>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</si>
  <si>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</si>
  <si>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</si>
  <si>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</si>
  <si>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</si>
  <si>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</si>
  <si>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</si>
  <si>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</si>
  <si>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</si>
  <si>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</si>
  <si>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</si>
  <si>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</si>
  <si>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</si>
  <si>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</si>
  <si>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</si>
  <si>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</si>
  <si>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</si>
  <si>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</si>
  <si>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</si>
  <si>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</si>
  <si>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</si>
  <si>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</si>
  <si>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</si>
  <si>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</si>
  <si>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</si>
  <si>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</si>
  <si>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</si>
  <si>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</si>
  <si>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</si>
  <si>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</si>
  <si>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</si>
  <si>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</si>
  <si>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</si>
  <si>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</si>
  <si>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</si>
  <si>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</si>
  <si>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</si>
  <si>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</si>
  <si>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</si>
  <si>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</si>
  <si>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</si>
  <si>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</si>
  <si>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</si>
  <si>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</si>
  <si>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</si>
  <si>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</si>
  <si>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</si>
  <si>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</si>
  <si>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</si>
  <si>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</si>
  <si>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</si>
  <si>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</si>
  <si>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</si>
  <si>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</si>
  <si>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</si>
  <si>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</si>
  <si>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</si>
  <si>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</si>
  <si>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</si>
  <si>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</si>
  <si>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</si>
  <si>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</si>
  <si>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</si>
  <si>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</si>
  <si>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</si>
  <si>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</si>
  <si>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</si>
  <si>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</si>
  <si>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</si>
  <si>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</si>
  <si>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</si>
  <si>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</si>
  <si>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</si>
  <si>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</si>
  <si>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</si>
  <si>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</si>
  <si>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</si>
  <si>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</si>
  <si>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</si>
  <si>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</si>
  <si>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</si>
  <si>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</si>
  <si>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</si>
  <si>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</si>
  <si>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</si>
  <si>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</si>
  <si>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</si>
  <si>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</si>
  <si>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</si>
  <si>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</si>
  <si>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</si>
  <si>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</si>
  <si>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</si>
  <si>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</si>
  <si>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</si>
  <si>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</si>
  <si>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</si>
  <si>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</si>
  <si>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</si>
  <si>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</si>
  <si>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</si>
  <si>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</si>
  <si>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</si>
  <si>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</si>
  <si>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</si>
  <si>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</si>
  <si>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</si>
  <si>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</si>
  <si>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</si>
  <si>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</si>
  <si>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</si>
  <si>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</si>
  <si>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</si>
  <si>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</si>
  <si>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</si>
  <si>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</si>
  <si>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</si>
  <si>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</si>
  <si>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</si>
  <si>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</si>
  <si>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</si>
  <si>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</si>
  <si>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</si>
  <si>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</si>
  <si>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</si>
  <si>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</si>
  <si>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</si>
  <si>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</si>
  <si>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</si>
  <si>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</si>
  <si>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</si>
  <si>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</si>
  <si>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</si>
  <si>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</si>
  <si>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</si>
  <si>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</si>
  <si>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</si>
  <si>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</si>
  <si>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</si>
  <si>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</si>
  <si>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</si>
  <si>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</si>
  <si>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</si>
  <si>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</si>
  <si>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</si>
  <si>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</si>
  <si>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</si>
  <si>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</si>
  <si>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</si>
  <si>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</si>
  <si>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</si>
  <si>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</si>
  <si>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</si>
  <si>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</si>
  <si>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</si>
  <si>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</si>
  <si>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</si>
  <si>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</si>
  <si>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</si>
  <si>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</si>
  <si>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</si>
  <si>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</si>
  <si>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</si>
  <si>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</si>
  <si>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</si>
  <si>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</si>
  <si>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</si>
  <si>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</si>
  <si>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</si>
  <si>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</si>
  <si>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</si>
  <si>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</si>
  <si>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</si>
  <si>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</si>
  <si>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</si>
  <si>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</si>
  <si>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</si>
  <si>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</si>
  <si>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</si>
  <si>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</si>
  <si>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</si>
  <si>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</si>
  <si>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</si>
  <si>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</si>
  <si>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</si>
  <si>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</si>
  <si>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</si>
  <si>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</si>
  <si>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</si>
  <si>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</si>
  <si>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</si>
  <si>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</si>
  <si>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</si>
  <si>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</si>
  <si>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</si>
  <si>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</si>
  <si>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</si>
  <si>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</si>
  <si>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</si>
  <si>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</si>
  <si>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</si>
  <si>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</si>
  <si>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</si>
  <si>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</si>
  <si>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</si>
  <si>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</si>
  <si>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</si>
  <si>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</si>
  <si>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</si>
  <si>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</si>
  <si>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</si>
  <si>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</si>
  <si>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</si>
  <si>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</si>
  <si>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</si>
  <si>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</si>
  <si>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</si>
  <si>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</si>
  <si>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</si>
  <si>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</si>
  <si>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</si>
  <si>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</si>
  <si>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</si>
  <si>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</si>
  <si>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</si>
  <si>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</si>
  <si>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</si>
  <si>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</si>
  <si>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</si>
  <si>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</si>
  <si>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</si>
  <si>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</si>
  <si>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</si>
  <si>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</si>
  <si>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</si>
  <si>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</si>
  <si>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</si>
  <si>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</si>
  <si>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</si>
  <si>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</si>
  <si>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</si>
  <si>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</si>
  <si>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</si>
  <si>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</si>
  <si>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</si>
  <si>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</si>
  <si>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</si>
  <si>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</si>
  <si>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</si>
  <si>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</si>
  <si>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</si>
  <si>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</si>
  <si>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</si>
  <si>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</si>
  <si>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</si>
  <si>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</si>
  <si>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</si>
  <si>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</si>
  <si>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</si>
  <si>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</si>
  <si>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</si>
  <si>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</si>
  <si>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</si>
  <si>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</si>
  <si>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</si>
  <si>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</si>
  <si>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</si>
  <si>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</si>
  <si>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</si>
  <si>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</si>
  <si>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</si>
  <si>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</si>
  <si>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</si>
  <si>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</si>
  <si>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</si>
  <si>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</si>
  <si>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</si>
  <si>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</si>
  <si>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</si>
  <si>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</si>
  <si>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</si>
  <si>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</si>
  <si>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</si>
  <si>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</si>
  <si>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</si>
  <si>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</si>
  <si>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</si>
  <si>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</si>
  <si>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</si>
  <si>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</si>
  <si>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</si>
  <si>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</si>
  <si>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</si>
  <si>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</si>
  <si>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</si>
  <si>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</si>
  <si>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</si>
  <si>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</si>
  <si>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</si>
  <si>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</si>
  <si>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</si>
  <si>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</si>
  <si>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</si>
  <si>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</si>
  <si>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</si>
  <si>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</si>
  <si>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</si>
  <si>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</si>
  <si>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</si>
  <si>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</si>
  <si>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</si>
  <si>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</si>
  <si>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</si>
  <si>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</si>
  <si>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</si>
  <si>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</si>
  <si>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</si>
  <si>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</si>
  <si>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</si>
  <si>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</si>
  <si>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</si>
  <si>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</si>
  <si>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</si>
  <si>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</si>
  <si>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</si>
  <si>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</si>
  <si>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</si>
  <si>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</si>
  <si>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</si>
  <si>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</si>
  <si>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</si>
  <si>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</si>
  <si>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</si>
  <si>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</si>
  <si>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</si>
  <si>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</si>
  <si>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</si>
  <si>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</si>
  <si>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</si>
  <si>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</si>
  <si>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</si>
  <si>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</si>
  <si>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</si>
  <si>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</si>
  <si>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</si>
  <si>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</si>
  <si>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</si>
  <si>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</si>
  <si>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</si>
  <si>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</si>
  <si>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</si>
  <si>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</si>
  <si>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</si>
  <si>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</si>
  <si>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</si>
  <si>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</si>
  <si>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</si>
  <si>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</si>
  <si>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</si>
  <si>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</si>
  <si>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</si>
  <si>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</si>
  <si>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</si>
  <si>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</si>
  <si>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</si>
  <si>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</si>
  <si>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</si>
  <si>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</si>
  <si>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</si>
  <si>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</si>
  <si>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</si>
  <si>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</si>
  <si>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</si>
  <si>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</si>
  <si>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</si>
  <si>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</si>
  <si>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</si>
  <si>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</si>
  <si>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</si>
  <si>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</si>
  <si>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</si>
  <si>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</si>
  <si>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</si>
  <si>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</si>
  <si>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</si>
  <si>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</si>
  <si>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</si>
  <si>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</si>
  <si>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</si>
  <si>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</si>
  <si>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</si>
  <si>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</si>
  <si>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</si>
  <si>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</si>
  <si>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</si>
  <si>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</si>
  <si>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</si>
  <si>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</si>
  <si>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</si>
  <si>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</si>
  <si>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</si>
  <si>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</si>
  <si>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</si>
  <si>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</si>
  <si>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</si>
  <si>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</si>
  <si>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</si>
  <si>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</si>
  <si>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</si>
  <si>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</si>
  <si>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</si>
  <si>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</si>
  <si>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</si>
  <si>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</si>
  <si>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</si>
  <si>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</si>
  <si>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</si>
  <si>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</si>
  <si>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</si>
  <si>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</si>
  <si>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</si>
  <si>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</si>
  <si>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</si>
  <si>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</si>
  <si>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</si>
  <si>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</si>
  <si>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</si>
  <si>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</si>
  <si>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</si>
  <si>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</si>
  <si>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</si>
  <si>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</si>
  <si>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</si>
  <si>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</si>
  <si>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</si>
  <si>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</si>
  <si>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</si>
  <si>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</si>
  <si>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</si>
  <si>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</si>
  <si>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</si>
  <si>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</si>
  <si>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</si>
  <si>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</si>
  <si>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</si>
  <si>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</si>
  <si>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</si>
  <si>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</si>
  <si>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</si>
  <si>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</si>
  <si>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</si>
  <si>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</si>
  <si>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</si>
  <si>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</si>
  <si>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</si>
  <si>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</si>
  <si>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</si>
  <si>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</si>
  <si>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</si>
  <si>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</si>
  <si>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</si>
  <si>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</si>
  <si>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</si>
  <si>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</si>
  <si>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</si>
  <si>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</si>
  <si>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</si>
  <si>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</si>
  <si>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</si>
  <si>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</si>
  <si>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</si>
  <si>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</si>
  <si>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</si>
  <si>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</si>
  <si>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</si>
  <si>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</si>
  <si>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</si>
  <si>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</si>
  <si>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</si>
  <si>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</si>
  <si>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</si>
  <si>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</si>
  <si>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</si>
  <si>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</si>
  <si>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</si>
  <si>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</si>
  <si>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</si>
  <si>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</si>
  <si>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</si>
  <si>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</si>
  <si>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</si>
  <si>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</si>
  <si>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</si>
  <si>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</si>
  <si>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</si>
  <si>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</si>
  <si>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</si>
  <si>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</si>
  <si>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</si>
  <si>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</si>
  <si>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</si>
  <si>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</si>
  <si>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</si>
  <si>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</si>
  <si>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</si>
  <si>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</si>
  <si>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</si>
  <si>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</si>
  <si>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</si>
  <si>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</si>
  <si>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</si>
  <si>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</si>
  <si>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</si>
  <si>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</si>
  <si>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</si>
  <si>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</si>
  <si>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</si>
  <si>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</si>
  <si>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</si>
  <si>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</si>
  <si>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</si>
  <si>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</si>
  <si>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</si>
  <si>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</si>
  <si>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</si>
  <si>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</si>
  <si>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</si>
  <si>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</si>
  <si>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</si>
  <si>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</si>
  <si>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</si>
  <si>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</si>
  <si>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</si>
  <si>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</si>
  <si>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</si>
  <si>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</si>
  <si>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</si>
  <si>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</si>
  <si>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</si>
  <si>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</si>
  <si>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</si>
  <si>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</si>
  <si>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</si>
  <si>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</si>
  <si>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</si>
  <si>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</si>
  <si>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</si>
  <si>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</si>
  <si>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</si>
  <si>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</si>
  <si>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</si>
  <si>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</si>
  <si>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</si>
  <si>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</si>
  <si>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</si>
  <si>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</si>
  <si>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</si>
  <si>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</si>
  <si>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</si>
  <si>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</si>
  <si>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</si>
  <si>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</si>
  <si>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</si>
  <si>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</si>
  <si>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</si>
  <si>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</si>
  <si>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</si>
  <si>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</si>
  <si>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</si>
  <si>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</si>
  <si>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</si>
  <si>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</si>
  <si>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</si>
  <si>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</si>
  <si>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</si>
  <si>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</si>
  <si>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</si>
  <si>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</si>
  <si>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</si>
  <si>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</si>
  <si>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</si>
  <si>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</si>
  <si>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</si>
  <si>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</si>
  <si>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</si>
  <si>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</si>
  <si>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</si>
  <si>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</si>
  <si>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</si>
  <si>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</si>
  <si>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</si>
  <si>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</si>
  <si>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</si>
  <si>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</si>
  <si>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</si>
  <si>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</si>
  <si>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</si>
  <si>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</si>
  <si>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</si>
  <si>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</si>
  <si>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</si>
  <si>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</si>
  <si>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</si>
  <si>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</si>
  <si>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</si>
  <si>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</si>
  <si>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</si>
  <si>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</si>
  <si>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</si>
  <si>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</si>
  <si>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</si>
  <si>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</si>
  <si>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</si>
  <si>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</si>
  <si>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</si>
  <si>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</si>
  <si>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</si>
  <si>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</si>
  <si>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</si>
  <si>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</si>
  <si>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</si>
  <si>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</si>
  <si>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</si>
  <si>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</si>
  <si>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</si>
  <si>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</si>
  <si>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</si>
  <si>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</si>
  <si>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</si>
  <si>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</si>
  <si>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</si>
  <si>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</si>
  <si>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</si>
  <si>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</si>
  <si>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</si>
  <si>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</si>
  <si>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</si>
  <si>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</si>
  <si>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</si>
  <si>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</si>
  <si>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</si>
  <si>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</si>
  <si>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</si>
  <si>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</si>
  <si>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</si>
  <si>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</si>
  <si>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</si>
  <si>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</si>
  <si>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</si>
  <si>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</si>
  <si>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</si>
  <si>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</si>
  <si>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</si>
  <si>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</si>
  <si>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</si>
  <si>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</si>
  <si>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</si>
  <si>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</si>
  <si>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</si>
  <si>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</si>
  <si>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</si>
  <si>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</si>
  <si>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</si>
  <si>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</si>
  <si>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</si>
  <si>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</si>
  <si>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</si>
  <si>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</si>
  <si>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</si>
  <si>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</si>
  <si>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</si>
  <si>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</si>
  <si>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</si>
  <si>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</si>
  <si>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</si>
  <si>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</si>
  <si>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</si>
  <si>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</si>
  <si>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</si>
  <si>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</si>
  <si>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</si>
  <si>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</si>
  <si>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</si>
  <si>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</si>
  <si>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</si>
  <si>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</si>
  <si>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</si>
  <si>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</si>
  <si>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</si>
  <si>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</si>
  <si>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</si>
  <si>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</si>
  <si>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</si>
  <si>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</si>
  <si>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</si>
  <si>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</si>
  <si>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</si>
  <si>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</si>
  <si>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</si>
  <si>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</si>
  <si>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</si>
  <si>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</si>
  <si>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</si>
  <si>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</si>
  <si>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</si>
  <si>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</si>
  <si>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</si>
  <si>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</si>
  <si>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</si>
  <si>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</si>
  <si>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</si>
  <si>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</si>
  <si>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</si>
  <si>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</si>
  <si>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</si>
  <si>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</si>
  <si>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</si>
  <si>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</si>
  <si>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</si>
  <si>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</si>
  <si>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</si>
  <si>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</si>
  <si>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</si>
  <si>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</si>
  <si>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</si>
  <si>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</si>
  <si>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</si>
  <si>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</si>
  <si>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</si>
  <si>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</si>
  <si>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</si>
  <si>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</si>
  <si>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</si>
  <si>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</si>
  <si>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</si>
  <si>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</si>
  <si>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</si>
  <si>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</si>
  <si>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</si>
  <si>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</si>
  <si>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</si>
  <si>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</si>
  <si>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</si>
  <si>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</si>
  <si>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</si>
  <si>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</si>
  <si>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</si>
  <si>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</si>
  <si>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</si>
  <si>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</si>
  <si>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</si>
  <si>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</si>
  <si>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</si>
  <si>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</si>
  <si>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</si>
  <si>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</si>
  <si>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</si>
  <si>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</si>
  <si>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</si>
  <si>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</si>
  <si>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</si>
  <si>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</si>
  <si>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</si>
  <si>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</si>
  <si>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</si>
  <si>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</si>
  <si>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</si>
  <si>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</si>
  <si>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</si>
  <si>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</si>
  <si>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</si>
  <si>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</si>
  <si>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</si>
  <si>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</si>
  <si>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</si>
  <si>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</si>
  <si>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</si>
  <si>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</si>
  <si>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</si>
  <si>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</si>
  <si>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</si>
  <si>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</si>
  <si>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</si>
  <si>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</si>
  <si>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</si>
  <si>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</si>
  <si>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</si>
  <si>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</si>
  <si>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</si>
  <si>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</si>
  <si>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</si>
  <si>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</si>
  <si>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</si>
  <si>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</si>
  <si>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</si>
  <si>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</si>
  <si>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</si>
  <si>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</si>
  <si>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</si>
  <si>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</si>
  <si>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</si>
  <si>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</si>
  <si>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</si>
  <si>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</si>
  <si>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</si>
  <si>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</si>
  <si>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</si>
  <si>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</si>
  <si>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</si>
  <si>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</si>
  <si>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</si>
  <si>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</si>
  <si>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</si>
  <si>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</si>
  <si>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</si>
  <si>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</si>
  <si>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</si>
  <si>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</si>
  <si>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</si>
  <si>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</si>
  <si>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</si>
  <si>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</si>
  <si>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</si>
  <si>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</si>
  <si>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</si>
  <si>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</si>
  <si>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</si>
  <si>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</si>
  <si>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</si>
  <si>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</si>
  <si>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</si>
  <si>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</si>
  <si>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</si>
  <si>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</si>
  <si>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</si>
  <si>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</si>
  <si>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</si>
  <si>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</si>
  <si>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</si>
  <si>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</si>
  <si>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</si>
  <si>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</si>
  <si>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</si>
  <si>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</si>
  <si>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</si>
  <si>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</si>
  <si>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</si>
  <si>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</si>
  <si>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</si>
  <si>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</si>
  <si>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</si>
  <si>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</si>
  <si>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</si>
  <si>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</si>
  <si>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</si>
  <si>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</si>
  <si>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</si>
  <si>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</si>
  <si>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</si>
  <si>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</si>
  <si>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</si>
  <si>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</si>
  <si>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</si>
  <si>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</si>
  <si>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</si>
  <si>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</si>
  <si>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</si>
  <si>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</si>
  <si>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</si>
  <si>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</si>
  <si>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</si>
  <si>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</si>
  <si>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</si>
  <si>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</si>
  <si>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</si>
  <si>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</si>
  <si>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</si>
  <si>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</si>
  <si>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</si>
  <si>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</si>
  <si>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</si>
  <si>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</si>
  <si>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</si>
  <si>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</si>
  <si>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</si>
  <si>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</si>
  <si>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</si>
  <si>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</si>
  <si>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</si>
  <si>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</si>
  <si>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</si>
  <si>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</si>
  <si>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</si>
  <si>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</si>
  <si>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</si>
  <si>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</si>
  <si>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</si>
  <si>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</si>
  <si>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</si>
  <si>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</si>
  <si>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</si>
  <si>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</si>
  <si>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</si>
  <si>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</si>
  <si>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</si>
  <si>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</si>
  <si>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</si>
  <si>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</si>
  <si>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</si>
  <si>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</si>
  <si>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</si>
  <si>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</si>
  <si>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</si>
  <si>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</si>
  <si>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</si>
  <si>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</si>
  <si>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</si>
  <si>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</si>
  <si>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</si>
  <si>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</si>
  <si>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</si>
  <si>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</si>
  <si>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</si>
  <si>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</si>
  <si>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</si>
  <si>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</si>
  <si>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</si>
  <si>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</si>
  <si>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</si>
  <si>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</si>
  <si>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</si>
  <si>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</si>
  <si>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</si>
  <si>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</si>
  <si>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</si>
  <si>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</si>
  <si>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</si>
  <si>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</si>
  <si>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</si>
  <si>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</si>
  <si>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</si>
  <si>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</si>
  <si>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</si>
  <si>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</si>
  <si>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</si>
  <si>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</si>
  <si>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</si>
  <si>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</si>
  <si>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</si>
  <si>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</si>
  <si>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</si>
  <si>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</si>
  <si>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</si>
  <si>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</si>
  <si>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</si>
  <si>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</si>
  <si>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</si>
  <si>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</si>
  <si>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</si>
  <si>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</si>
  <si>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</si>
  <si>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</si>
  <si>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</si>
  <si>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</si>
  <si>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</si>
  <si>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</si>
  <si>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</si>
  <si>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</si>
  <si>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</si>
  <si>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</si>
  <si>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</si>
  <si>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</si>
  <si>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</si>
  <si>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</si>
  <si>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</si>
  <si>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</si>
  <si>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</si>
  <si>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</si>
  <si>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</si>
  <si>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</si>
  <si>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</si>
  <si>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</si>
  <si>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</si>
  <si>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</si>
  <si>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</si>
  <si>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</si>
  <si>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</si>
  <si>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</si>
  <si>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</si>
  <si>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</si>
  <si>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</si>
  <si>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</si>
  <si>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</si>
  <si>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</si>
  <si>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</si>
  <si>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</si>
  <si>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</si>
  <si>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</si>
  <si>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</si>
  <si>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</si>
  <si>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</si>
  <si>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</si>
  <si>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</si>
  <si>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</si>
  <si>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</si>
  <si>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</si>
  <si>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</si>
  <si>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</si>
  <si>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</si>
  <si>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</si>
  <si>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</si>
  <si>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</si>
  <si>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</si>
  <si>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</si>
  <si>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</si>
  <si>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</si>
  <si>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</si>
  <si>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</si>
  <si>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</si>
  <si>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</si>
  <si>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</si>
  <si>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</si>
  <si>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</si>
  <si>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</si>
  <si>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</si>
  <si>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</si>
  <si>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</si>
  <si>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</si>
  <si>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</si>
  <si>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</si>
  <si>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</si>
  <si>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</si>
  <si>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</si>
  <si>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</si>
  <si>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</si>
  <si>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</si>
  <si>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</si>
  <si>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</si>
  <si>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</si>
  <si>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</si>
  <si>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</si>
  <si>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</si>
  <si>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</si>
  <si>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</si>
  <si>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</si>
  <si>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</si>
  <si>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</si>
  <si>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</si>
  <si>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</si>
  <si>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</si>
  <si>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</si>
  <si>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</si>
  <si>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</si>
  <si>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</si>
  <si>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</si>
  <si>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</si>
  <si>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</si>
  <si>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</si>
  <si>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</si>
  <si>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</si>
  <si>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</si>
  <si>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</si>
  <si>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</si>
  <si>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</si>
  <si>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</si>
  <si>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</si>
  <si>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</si>
  <si>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</si>
  <si>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</si>
  <si>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</si>
  <si>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</si>
  <si>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</si>
  <si>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</si>
  <si>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</si>
  <si>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</si>
  <si>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</si>
  <si>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</si>
  <si>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</si>
  <si>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</si>
  <si>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</si>
  <si>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</si>
  <si>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</si>
  <si>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</si>
  <si>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</si>
  <si>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</si>
  <si>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</si>
  <si>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</si>
  <si>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</si>
  <si>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</si>
  <si>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</si>
  <si>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</si>
  <si>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</si>
  <si>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</si>
  <si>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</si>
  <si>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</si>
  <si>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</si>
  <si>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</si>
  <si>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</si>
  <si>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</si>
  <si>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</si>
  <si>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</si>
  <si>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</si>
  <si>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</si>
  <si>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</si>
  <si>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</si>
  <si>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</si>
  <si>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</si>
  <si>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</si>
  <si>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</si>
  <si>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</si>
  <si>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</si>
  <si>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</si>
  <si>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</si>
  <si>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</si>
  <si>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</si>
  <si>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</si>
  <si>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</si>
  <si>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</si>
  <si>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</si>
  <si>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</si>
  <si>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</si>
  <si>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</si>
  <si>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</si>
  <si>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</si>
  <si>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</si>
  <si>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</si>
  <si>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</si>
  <si>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</si>
  <si>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</si>
  <si>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</si>
  <si>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</si>
  <si>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</si>
  <si>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</si>
  <si>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</si>
  <si>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</si>
  <si>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</si>
  <si>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</si>
  <si>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</si>
  <si>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</si>
  <si>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</si>
  <si>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</si>
  <si>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</si>
  <si>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</si>
  <si>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</si>
  <si>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</si>
  <si>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</si>
  <si>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</si>
  <si>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</si>
  <si>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</si>
  <si>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</si>
  <si>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</si>
  <si>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</si>
  <si>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</si>
  <si>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</si>
  <si>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</si>
  <si>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</si>
  <si>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</si>
  <si>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</si>
  <si>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</si>
  <si>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</si>
  <si>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</si>
  <si>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</si>
  <si>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</si>
  <si>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</si>
  <si>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</si>
  <si>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</si>
  <si>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</si>
  <si>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</si>
  <si>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</si>
  <si>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</si>
  <si>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</si>
  <si>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</si>
  <si>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</si>
  <si>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</si>
  <si>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</si>
  <si>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</si>
  <si>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</si>
  <si>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</si>
  <si>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</si>
  <si>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</si>
  <si>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</si>
  <si>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</si>
  <si>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</si>
  <si>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</si>
  <si>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</si>
  <si>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</si>
  <si>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</si>
  <si>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</si>
  <si>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</si>
  <si>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</si>
  <si>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</si>
  <si>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</si>
  <si>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</si>
  <si>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</si>
  <si>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</si>
  <si>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</si>
  <si>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</si>
  <si>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</si>
  <si>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</si>
  <si>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</si>
  <si>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</si>
  <si>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</si>
  <si>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</si>
  <si>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</si>
  <si>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</si>
  <si>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</si>
  <si>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</si>
  <si>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</si>
  <si>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</si>
  <si>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</si>
  <si>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</si>
  <si>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</si>
  <si>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</si>
  <si>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</si>
  <si>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</si>
  <si>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</si>
  <si>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</si>
  <si>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</si>
  <si>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</si>
  <si>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</si>
  <si>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</si>
  <si>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</si>
  <si>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</si>
  <si>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</si>
  <si>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</si>
  <si>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</si>
  <si>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</si>
  <si>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</si>
  <si>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</si>
  <si>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</si>
  <si>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</si>
  <si>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</si>
  <si>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</si>
  <si>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</si>
  <si>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</si>
  <si>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</si>
  <si>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</si>
  <si>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</si>
  <si>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</si>
  <si>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</si>
  <si>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</si>
  <si>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</si>
  <si>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</si>
  <si>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</si>
  <si>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</si>
  <si>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</si>
  <si>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</si>
  <si>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</si>
  <si>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</si>
  <si>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</si>
  <si>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</si>
  <si>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</si>
  <si>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</si>
  <si>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</si>
  <si>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</si>
  <si>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</si>
  <si>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</si>
  <si>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</si>
  <si>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</si>
  <si>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</si>
  <si>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</si>
  <si>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</si>
  <si>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</si>
  <si>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</si>
  <si>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</si>
  <si>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</si>
  <si>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</si>
  <si>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</si>
  <si>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</si>
  <si>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</si>
  <si>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</si>
  <si>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</si>
  <si>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</si>
  <si>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</si>
  <si>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</si>
  <si>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</si>
  <si>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</si>
  <si>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</si>
  <si>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</si>
  <si>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</si>
  <si>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</si>
  <si>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</si>
  <si>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</si>
  <si>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</si>
  <si>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</si>
  <si>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</si>
  <si>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</si>
  <si>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</si>
  <si>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</si>
  <si>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</si>
  <si>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</si>
  <si>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</si>
  <si>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</si>
  <si>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</si>
  <si>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</si>
  <si>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</si>
  <si>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</si>
  <si>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</si>
  <si>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</si>
  <si>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</si>
  <si>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</si>
  <si>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</si>
  <si>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</si>
  <si>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</si>
  <si>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</si>
  <si>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</si>
  <si>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</si>
  <si>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</si>
  <si>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</si>
  <si>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</si>
  <si>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</si>
  <si>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</si>
  <si>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</si>
  <si>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</si>
  <si>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</si>
  <si>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</si>
  <si>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</si>
  <si>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</si>
  <si>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</si>
  <si>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</si>
  <si>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</si>
  <si>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</si>
  <si>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</si>
  <si>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</si>
  <si>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</si>
  <si>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</si>
  <si>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</si>
  <si>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</si>
  <si>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</si>
  <si>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</si>
  <si>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</si>
  <si>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</si>
  <si>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</si>
  <si>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</si>
  <si>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</si>
  <si>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</si>
  <si>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</si>
  <si>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</si>
  <si>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</si>
  <si>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</si>
  <si>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</si>
  <si>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</si>
  <si>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</si>
  <si>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</si>
  <si>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</si>
  <si>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</si>
  <si>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</si>
  <si>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</si>
  <si>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</si>
  <si>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</si>
  <si>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</si>
  <si>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</si>
  <si>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</si>
  <si>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</si>
  <si>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</si>
  <si>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</si>
  <si>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</si>
  <si>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</si>
  <si>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</si>
  <si>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</si>
  <si>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</si>
  <si>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</si>
  <si>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</si>
  <si>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</si>
  <si>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</si>
  <si>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</si>
  <si>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</si>
  <si>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</si>
  <si>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</si>
  <si>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</si>
  <si>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</si>
  <si>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</si>
  <si>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</si>
  <si>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</si>
  <si>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</si>
  <si>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</si>
  <si>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</si>
  <si>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</si>
  <si>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</si>
  <si>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</si>
  <si>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</si>
  <si>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</si>
  <si>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</si>
  <si>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</si>
  <si>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</si>
  <si>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</si>
  <si>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</si>
  <si>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</si>
  <si>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</si>
  <si>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</si>
  <si>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</si>
  <si>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</si>
  <si>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</si>
  <si>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</si>
  <si>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</si>
  <si>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</si>
  <si>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</si>
  <si>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</si>
  <si>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</si>
  <si>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</si>
  <si>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</si>
  <si>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</si>
  <si>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</si>
  <si>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</si>
  <si>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</si>
  <si>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</si>
  <si>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</si>
  <si>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</si>
  <si>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</si>
  <si>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</si>
  <si>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</si>
  <si>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</si>
  <si>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</si>
  <si>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</si>
  <si>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</si>
  <si>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</si>
  <si>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</si>
  <si>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</si>
  <si>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</si>
  <si>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</si>
  <si>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</si>
  <si>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</si>
  <si>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</si>
  <si>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</si>
  <si>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</si>
  <si>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</si>
  <si>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</si>
  <si>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</si>
  <si>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</si>
  <si>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</si>
  <si>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</si>
  <si>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</si>
  <si>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</si>
  <si>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</si>
  <si>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</si>
  <si>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</si>
  <si>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</si>
  <si>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</si>
  <si>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</si>
  <si>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</si>
  <si>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</si>
  <si>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</si>
  <si>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</si>
  <si>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</si>
  <si>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</si>
  <si>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</si>
  <si>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</si>
  <si>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</si>
  <si>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</si>
  <si>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</si>
  <si>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</si>
  <si>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</si>
  <si>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</si>
  <si>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</si>
  <si>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</si>
  <si>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</si>
  <si>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</si>
  <si>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</si>
  <si>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</si>
  <si>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</si>
  <si>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</si>
  <si>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</si>
  <si>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</si>
  <si>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</si>
  <si>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</si>
  <si>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</si>
  <si>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</si>
  <si>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</si>
  <si>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</si>
  <si>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</si>
  <si>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</si>
  <si>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</si>
  <si>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</si>
  <si>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</si>
  <si>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</si>
  <si>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</si>
  <si>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</si>
  <si>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</si>
  <si>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</si>
  <si>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</si>
  <si>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</si>
  <si>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</si>
  <si>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</si>
  <si>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</si>
  <si>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</si>
  <si>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</si>
  <si>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</si>
  <si>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</si>
  <si>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</si>
  <si>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</si>
  <si>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</si>
  <si>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</si>
  <si>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</si>
  <si>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</si>
  <si>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</si>
  <si>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</si>
  <si>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</si>
  <si>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</si>
  <si>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</si>
  <si>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</si>
  <si>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</si>
  <si>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</si>
  <si>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</si>
  <si>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</si>
  <si>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</si>
  <si>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</si>
  <si>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</si>
  <si>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</si>
  <si>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</si>
  <si>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</si>
  <si>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</si>
  <si>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</si>
  <si>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</si>
  <si>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</si>
  <si>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</si>
  <si>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</si>
  <si>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</si>
  <si>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</si>
  <si>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</si>
  <si>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</si>
  <si>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</si>
  <si>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</si>
  <si>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</si>
  <si>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</si>
  <si>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</si>
  <si>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</si>
  <si>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</si>
  <si>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</si>
  <si>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</si>
  <si>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</si>
  <si>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</si>
  <si>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</si>
  <si>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</si>
  <si>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</si>
  <si>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</si>
  <si>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</si>
  <si>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</si>
  <si>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</si>
  <si>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</si>
  <si>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</si>
  <si>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</si>
  <si>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</si>
  <si>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</si>
  <si>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</si>
  <si>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</si>
  <si>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</si>
  <si>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</si>
  <si>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</si>
  <si>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</si>
  <si>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</si>
  <si>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</si>
  <si>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</si>
  <si>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</si>
  <si>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</si>
  <si>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</si>
  <si>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</si>
  <si>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</si>
  <si>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</si>
  <si>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</si>
  <si>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</si>
  <si>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</si>
  <si>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</si>
  <si>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</si>
  <si>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</si>
  <si>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</si>
  <si>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</si>
  <si>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</si>
  <si>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</si>
  <si>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</si>
  <si>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</si>
  <si>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</si>
  <si>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</si>
  <si>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</si>
  <si>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</si>
  <si>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</si>
  <si>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</si>
  <si>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</si>
  <si>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</si>
  <si>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</si>
  <si>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</si>
  <si>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</si>
  <si>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</si>
  <si>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</si>
  <si>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</si>
  <si>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</si>
  <si>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</si>
  <si>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</si>
  <si>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</si>
  <si>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</si>
  <si>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</si>
  <si>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</si>
  <si>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</si>
  <si>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</si>
  <si>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</si>
  <si>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</si>
  <si>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</si>
  <si>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</si>
  <si>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</si>
  <si>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</si>
  <si>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</si>
  <si>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</si>
  <si>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</si>
  <si>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</si>
  <si>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</si>
  <si>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</si>
  <si>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</si>
  <si>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</si>
  <si>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</si>
  <si>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</si>
  <si>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</si>
  <si>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</si>
  <si>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</si>
  <si>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</si>
  <si>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</si>
  <si>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</si>
  <si>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</si>
  <si>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</si>
  <si>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</si>
  <si>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</si>
  <si>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</si>
  <si>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</si>
  <si>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</si>
  <si>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</si>
  <si>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</si>
  <si>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</si>
  <si>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</si>
  <si>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</si>
  <si>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</si>
  <si>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</si>
  <si>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</si>
  <si>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</si>
  <si>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</si>
  <si>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</si>
  <si>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</si>
  <si>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</si>
  <si>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</si>
  <si>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</si>
  <si>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</si>
  <si>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</si>
  <si>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</si>
  <si>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</si>
  <si>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</si>
  <si>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</si>
  <si>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</si>
  <si>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</si>
  <si>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</si>
  <si>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</si>
  <si>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</si>
  <si>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</si>
  <si>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</si>
  <si>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</si>
  <si>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</si>
  <si>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</si>
  <si>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</si>
  <si>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</si>
  <si>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</si>
  <si>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</si>
  <si>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</si>
  <si>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</si>
  <si>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</si>
  <si>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</si>
  <si>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</si>
  <si>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</si>
  <si>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</si>
  <si>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</si>
  <si>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</si>
  <si>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</si>
  <si>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</si>
  <si>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</si>
  <si>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</si>
  <si>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</si>
  <si>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</si>
  <si>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</si>
  <si>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</si>
  <si>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</si>
  <si>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</si>
  <si>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</si>
  <si>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</si>
  <si>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</si>
  <si>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</si>
  <si>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</si>
  <si>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</si>
  <si>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</si>
  <si>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</si>
  <si>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</si>
  <si>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</si>
  <si>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</si>
  <si>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</si>
  <si>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</si>
  <si>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</si>
  <si>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</si>
  <si>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</si>
  <si>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</si>
  <si>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</si>
  <si>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</si>
  <si>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</si>
  <si>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</si>
  <si>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</si>
  <si>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</si>
  <si>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</si>
  <si>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</si>
  <si>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</si>
  <si>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</si>
  <si>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</si>
  <si>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</si>
  <si>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</si>
  <si>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</si>
  <si>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</si>
  <si>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</si>
  <si>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</si>
  <si>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</si>
  <si>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</si>
  <si>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</si>
  <si>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</si>
  <si>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</si>
  <si>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</si>
  <si>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</si>
  <si>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</si>
  <si>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</si>
  <si>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</si>
  <si>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</si>
  <si>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</si>
  <si>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</si>
  <si>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</si>
  <si>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</si>
  <si>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</si>
  <si>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</si>
  <si>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</si>
  <si>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</si>
  <si>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</si>
  <si>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</si>
  <si>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</si>
  <si>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</si>
  <si>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</si>
  <si>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</si>
  <si>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</si>
  <si>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</si>
  <si>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</si>
  <si>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</si>
  <si>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</si>
  <si>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</si>
  <si>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</si>
  <si>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</si>
  <si>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</si>
  <si>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</si>
  <si>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</si>
  <si>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</si>
  <si>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</si>
  <si>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</si>
  <si>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</si>
  <si>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</si>
  <si>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</si>
  <si>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</si>
  <si>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</si>
  <si>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</si>
  <si>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</si>
  <si>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</si>
  <si>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</si>
  <si>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</si>
  <si>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</si>
  <si>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</si>
  <si>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</si>
  <si>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</si>
  <si>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</si>
  <si>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</si>
  <si>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</si>
  <si>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</si>
  <si>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</si>
  <si>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</si>
  <si>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</si>
  <si>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</si>
  <si>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</si>
  <si>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</si>
  <si>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</si>
  <si>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</si>
  <si>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</si>
  <si>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</si>
  <si>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</si>
  <si>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</si>
  <si>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</si>
  <si>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</si>
  <si>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</si>
  <si>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</si>
  <si>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</si>
  <si>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</si>
  <si>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</si>
  <si>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</si>
  <si>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</si>
  <si>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</si>
  <si>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</si>
  <si>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</si>
  <si>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</si>
  <si>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</si>
  <si>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</si>
  <si>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</si>
  <si>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</si>
  <si>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</si>
  <si>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</si>
  <si>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</si>
  <si>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</si>
  <si>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</si>
  <si>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</si>
  <si>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</si>
  <si>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</si>
  <si>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</si>
  <si>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</si>
  <si>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</si>
  <si>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</si>
  <si>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</si>
  <si>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</si>
  <si>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</si>
  <si>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</si>
  <si>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</si>
  <si>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</si>
  <si>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</si>
  <si>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</si>
  <si>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</si>
  <si>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</si>
  <si>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</si>
  <si>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</si>
  <si>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</si>
  <si>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</si>
  <si>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</si>
  <si>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</si>
  <si>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</si>
  <si>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</si>
  <si>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</si>
  <si>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</si>
  <si>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</si>
  <si>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</si>
  <si>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</si>
  <si>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</si>
  <si>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</si>
  <si>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</si>
  <si>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</si>
  <si>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</si>
  <si>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</si>
  <si>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</si>
  <si>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</si>
  <si>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</si>
  <si>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</si>
  <si>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</si>
  <si>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</si>
  <si>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</si>
  <si>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</si>
  <si>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</si>
  <si>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</si>
  <si>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</si>
  <si>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</si>
  <si>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</si>
  <si>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</si>
  <si>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</si>
  <si>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</si>
  <si>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</si>
  <si>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</si>
  <si>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</si>
  <si>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</si>
  <si>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</si>
  <si>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</si>
  <si>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</si>
  <si>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</si>
  <si>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</si>
  <si>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</si>
  <si>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</si>
  <si>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</si>
  <si>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</si>
  <si>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</si>
  <si>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</si>
  <si>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</si>
  <si>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</si>
  <si>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</si>
  <si>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</si>
  <si>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</si>
  <si>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</si>
  <si>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</si>
  <si>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</si>
  <si>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</si>
  <si>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</si>
  <si>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</si>
  <si>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</si>
  <si>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</si>
  <si>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</si>
  <si>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</si>
  <si>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</si>
  <si>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</si>
  <si>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</si>
  <si>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</si>
  <si>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</si>
  <si>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</si>
  <si>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</si>
  <si>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</si>
  <si>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</si>
  <si>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</si>
  <si>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</si>
  <si>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</si>
  <si>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</si>
  <si>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</si>
  <si>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</si>
  <si>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</si>
  <si>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</si>
  <si>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</si>
  <si>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</si>
  <si>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</si>
  <si>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</si>
  <si>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</si>
  <si>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</si>
  <si>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</si>
  <si>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</si>
  <si>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</si>
  <si>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</si>
  <si>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</si>
  <si>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</si>
  <si>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</si>
  <si>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</si>
  <si>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</si>
  <si>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</si>
  <si>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</si>
  <si>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</si>
  <si>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</si>
  <si>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</si>
  <si>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</si>
  <si>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</si>
  <si>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</si>
  <si>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</si>
  <si>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</si>
  <si>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</si>
  <si>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</si>
  <si>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</si>
  <si>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</si>
  <si>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</si>
  <si>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</si>
  <si>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</si>
  <si>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</si>
  <si>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</si>
  <si>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</si>
  <si>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</si>
  <si>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</si>
  <si>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</si>
  <si>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</si>
  <si>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</si>
  <si>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</si>
  <si>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</si>
  <si>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</si>
  <si>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</si>
  <si>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</si>
  <si>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</si>
  <si>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</si>
  <si>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</si>
  <si>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</si>
  <si>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</si>
  <si>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</si>
  <si>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</si>
  <si>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</si>
  <si>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</si>
  <si>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</si>
  <si>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</si>
  <si>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</si>
  <si>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</si>
  <si>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</si>
  <si>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</si>
  <si>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</si>
  <si>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</si>
  <si>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</si>
  <si>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</si>
  <si>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</si>
  <si>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</si>
  <si>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</si>
  <si>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</si>
  <si>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</si>
  <si>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</si>
  <si>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</si>
  <si>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</si>
  <si>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</si>
  <si>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</si>
  <si>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</si>
  <si>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</si>
  <si>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</si>
  <si>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</si>
  <si>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</si>
  <si>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</si>
  <si>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</si>
  <si>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</si>
  <si>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</si>
  <si>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</si>
  <si>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</si>
  <si>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</si>
  <si>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</si>
  <si>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</si>
  <si>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</si>
  <si>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</si>
  <si>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</si>
  <si>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</si>
  <si>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</si>
  <si>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</si>
  <si>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</si>
  <si>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</si>
  <si>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</si>
  <si>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</si>
  <si>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</si>
  <si>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</si>
  <si>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</si>
  <si>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</si>
  <si>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</si>
  <si>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</si>
  <si>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</si>
  <si>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</si>
  <si>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</si>
  <si>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</si>
  <si>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</si>
  <si>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</si>
  <si>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</si>
  <si>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</si>
  <si>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</si>
  <si>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</si>
  <si>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</si>
  <si>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</si>
  <si>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</si>
  <si>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</si>
  <si>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</si>
  <si>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</si>
  <si>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</si>
  <si>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</si>
  <si>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</si>
  <si>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</si>
  <si>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</si>
  <si>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</si>
  <si>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</si>
  <si>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</si>
  <si>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</si>
  <si>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</si>
  <si>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</si>
  <si>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</si>
  <si>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</si>
  <si>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</si>
  <si>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</si>
  <si>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</si>
  <si>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</si>
  <si>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</si>
  <si>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</si>
  <si>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</si>
  <si>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</si>
  <si>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</si>
  <si>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</si>
  <si>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</si>
  <si>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</si>
  <si>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</si>
  <si>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</si>
  <si>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</si>
  <si>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</si>
  <si>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</si>
  <si>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</si>
  <si>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</si>
  <si>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</si>
  <si>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</si>
  <si>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</si>
  <si>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</si>
  <si>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</si>
  <si>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</si>
  <si>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</si>
  <si>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</si>
  <si>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</si>
  <si>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</si>
  <si>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</si>
  <si>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</si>
  <si>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</si>
  <si>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</si>
  <si>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</si>
  <si>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</si>
  <si>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</si>
  <si>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</si>
  <si>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</si>
  <si>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</si>
  <si>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</si>
  <si>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</si>
  <si>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</si>
  <si>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</si>
  <si>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</si>
  <si>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</si>
  <si>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</si>
  <si>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</si>
  <si>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</si>
  <si>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</si>
  <si>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</si>
  <si>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</si>
  <si>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</si>
  <si>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</si>
  <si>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</si>
  <si>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</si>
  <si>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</si>
  <si>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</si>
  <si>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</si>
  <si>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</si>
  <si>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</si>
  <si>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</si>
  <si>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</si>
  <si>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</si>
  <si>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</si>
  <si>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</si>
  <si>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</si>
  <si>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</si>
  <si>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</si>
  <si>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</si>
  <si>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</si>
  <si>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</si>
  <si>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</si>
  <si>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</si>
  <si>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</si>
  <si>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</si>
  <si>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</si>
  <si>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</si>
  <si>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</si>
  <si>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</si>
  <si>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</si>
  <si>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</si>
  <si>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</si>
  <si>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</si>
  <si>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</si>
  <si>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</si>
  <si>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</si>
  <si>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</si>
  <si>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</si>
  <si>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</si>
  <si>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</si>
  <si>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</si>
  <si>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</si>
  <si>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</si>
  <si>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</si>
  <si>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</si>
  <si>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</si>
  <si>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</si>
  <si>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</si>
  <si>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</si>
  <si>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</si>
  <si>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</si>
  <si>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</si>
  <si>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</si>
  <si>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</si>
  <si>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</si>
  <si>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</si>
  <si>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</si>
  <si>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</si>
  <si>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</si>
  <si>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</si>
  <si>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</si>
  <si>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</si>
  <si>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</si>
  <si>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</si>
  <si>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</si>
  <si>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</si>
  <si>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</si>
  <si>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</si>
  <si>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</si>
  <si>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</si>
  <si>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</si>
  <si>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</si>
  <si>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</si>
  <si>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</si>
  <si>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</si>
  <si>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</si>
  <si>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</si>
  <si>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</si>
  <si>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</si>
  <si>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</si>
  <si>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</si>
  <si>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</si>
  <si>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</si>
  <si>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</si>
  <si>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</si>
  <si>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</si>
  <si>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</si>
  <si>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</si>
  <si>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</si>
  <si>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</si>
  <si>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</si>
  <si>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</si>
  <si>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</si>
  <si>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</si>
  <si>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</si>
  <si>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</si>
  <si>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</si>
  <si>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</si>
  <si>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</si>
  <si>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</si>
  <si>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</si>
  <si>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</si>
  <si>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</si>
  <si>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</si>
  <si>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</si>
  <si>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</si>
  <si>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</si>
  <si>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</si>
  <si>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</si>
  <si>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</si>
  <si>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</si>
  <si>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</si>
  <si>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</si>
  <si>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</si>
  <si>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</si>
  <si>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</si>
  <si>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</si>
  <si>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</si>
  <si>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</si>
  <si>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</si>
  <si>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</si>
  <si>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</si>
  <si>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</si>
  <si>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</si>
  <si>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</si>
  <si>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</si>
  <si>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</si>
  <si>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</si>
  <si>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</si>
  <si>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</si>
  <si>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</si>
  <si>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</si>
  <si>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</si>
  <si>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</si>
  <si>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</si>
  <si>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</si>
  <si>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</si>
  <si>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</si>
  <si>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</si>
  <si>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</si>
  <si>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</si>
  <si>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</si>
  <si>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</si>
  <si>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</si>
  <si>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</si>
  <si>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</si>
  <si>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</si>
  <si>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</si>
  <si>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</si>
  <si>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</si>
  <si>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</si>
  <si>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</si>
  <si>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</si>
  <si>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</si>
  <si>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</si>
  <si>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</si>
  <si>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</si>
  <si>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</si>
  <si>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</si>
  <si>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</si>
  <si>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</si>
  <si>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</si>
  <si>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</si>
  <si>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</si>
  <si>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</si>
  <si>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</si>
  <si>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</si>
  <si>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</si>
  <si>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</si>
  <si>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</si>
  <si>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</si>
  <si>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</si>
  <si>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</si>
  <si>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</si>
  <si>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</si>
  <si>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</si>
  <si>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</si>
  <si>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</si>
  <si>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</si>
  <si>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</si>
  <si>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</si>
  <si>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</si>
  <si>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</si>
  <si>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</si>
  <si>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</si>
  <si>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</si>
  <si>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</si>
  <si>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</si>
  <si>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</si>
  <si>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</si>
  <si>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</si>
  <si>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</si>
  <si>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</si>
  <si>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</si>
  <si>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</si>
  <si>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</si>
  <si>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</si>
  <si>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</si>
  <si>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</si>
  <si>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</si>
  <si>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</si>
  <si>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</si>
  <si>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</si>
  <si>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</si>
  <si>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</si>
  <si>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</si>
  <si>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</si>
  <si>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</si>
  <si>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</si>
  <si>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</si>
  <si>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</si>
  <si>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</si>
  <si>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</si>
  <si>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</si>
  <si>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</si>
  <si>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</si>
  <si>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</si>
  <si>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</si>
  <si>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</si>
  <si>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</si>
  <si>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</si>
  <si>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</si>
  <si>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</si>
  <si>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</si>
  <si>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</si>
  <si>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</si>
  <si>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</si>
  <si>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</si>
  <si>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</si>
  <si>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</si>
  <si>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</si>
  <si>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</si>
  <si>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</si>
  <si>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</si>
  <si>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</si>
  <si>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</si>
  <si>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</si>
  <si>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</si>
  <si>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</si>
  <si>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</si>
  <si>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</si>
  <si>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</si>
  <si>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</si>
  <si>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</si>
  <si>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</si>
  <si>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</si>
  <si>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</si>
  <si>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</si>
  <si>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</si>
  <si>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</si>
  <si>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</si>
  <si>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</si>
  <si>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</si>
  <si>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</si>
  <si>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</si>
  <si>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</si>
  <si>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</si>
  <si>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</si>
  <si>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</si>
  <si>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</si>
  <si>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</si>
  <si>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</si>
  <si>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</si>
  <si>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</si>
  <si>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</si>
  <si>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</si>
  <si>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</si>
  <si>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</si>
  <si>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</si>
  <si>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</si>
  <si>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</si>
  <si>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</si>
  <si>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</si>
  <si>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</si>
  <si>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</si>
  <si>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</si>
  <si>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</si>
  <si>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</si>
  <si>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</si>
  <si>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</si>
  <si>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</si>
  <si>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</si>
  <si>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</si>
  <si>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</si>
  <si>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</si>
  <si>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</si>
  <si>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</si>
  <si>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</si>
  <si>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</si>
  <si>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</si>
  <si>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</si>
  <si>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</si>
  <si>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</si>
  <si>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</si>
  <si>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</si>
  <si>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</si>
  <si>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</si>
  <si>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</si>
  <si>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</si>
  <si>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</si>
  <si>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</si>
  <si>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</si>
  <si>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</si>
  <si>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</si>
  <si>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</si>
  <si>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</si>
  <si>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</si>
  <si>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</si>
  <si>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</si>
  <si>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</si>
  <si>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</si>
  <si>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</si>
  <si>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</si>
  <si>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</si>
  <si>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</si>
  <si>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</si>
  <si>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</si>
  <si>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</si>
  <si>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</si>
  <si>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</si>
  <si>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</si>
  <si>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</si>
  <si>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</si>
  <si>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</si>
  <si>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</si>
  <si>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</si>
  <si>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</si>
  <si>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</si>
  <si>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</si>
  <si>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</si>
  <si>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</si>
  <si>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</si>
  <si>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</si>
  <si>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</si>
  <si>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</si>
  <si>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</si>
  <si>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</si>
  <si>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</si>
  <si>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</si>
  <si>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</si>
  <si>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</si>
  <si>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</si>
  <si>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</si>
  <si>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</si>
  <si>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</si>
  <si>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</si>
  <si>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</si>
  <si>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</si>
  <si>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</si>
  <si>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</si>
  <si>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</si>
  <si>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</si>
  <si>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</si>
  <si>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</si>
  <si>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</si>
  <si>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</si>
  <si>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</si>
  <si>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</si>
  <si>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</si>
  <si>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</si>
  <si>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</si>
  <si>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</si>
  <si>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</si>
  <si>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</si>
  <si>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</si>
  <si>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</si>
  <si>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</si>
  <si>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</si>
  <si>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</si>
  <si>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</si>
  <si>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</si>
  <si>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</si>
  <si>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</si>
  <si>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</si>
  <si>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</si>
  <si>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</si>
  <si>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</si>
  <si>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</si>
  <si>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</si>
  <si>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</si>
  <si>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</si>
  <si>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</si>
  <si>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</si>
  <si>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</si>
  <si>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</si>
  <si>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</si>
  <si>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</si>
  <si>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</si>
  <si>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</si>
  <si>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</si>
  <si>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</si>
  <si>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</si>
  <si>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</si>
  <si>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</si>
  <si>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</si>
  <si>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</si>
  <si>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</si>
  <si>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</si>
  <si>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</si>
  <si>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</si>
  <si>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</si>
  <si>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</si>
  <si>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</si>
  <si>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</si>
  <si>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</si>
  <si>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</si>
  <si>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</si>
  <si>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</si>
  <si>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</si>
  <si>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</si>
  <si>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</si>
  <si>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</si>
  <si>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</si>
  <si>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</si>
  <si>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</si>
  <si>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</si>
  <si>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</si>
  <si>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</si>
  <si>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</si>
  <si>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</si>
  <si>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</si>
  <si>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</si>
  <si>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</si>
  <si>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</si>
  <si>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</si>
  <si>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</si>
  <si>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</si>
  <si>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</si>
  <si>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</si>
  <si>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</si>
  <si>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</si>
  <si>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</si>
  <si>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</si>
  <si>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</si>
  <si>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</si>
  <si>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</si>
  <si>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</si>
  <si>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</si>
  <si>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</si>
  <si>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</si>
  <si>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</si>
  <si>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</si>
  <si>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</si>
  <si>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</si>
  <si>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</si>
  <si>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</si>
  <si>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</si>
  <si>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</si>
  <si>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</si>
  <si>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</si>
  <si>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</si>
  <si>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</si>
  <si>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</si>
  <si>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</si>
  <si>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</si>
  <si>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</si>
  <si>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</si>
  <si>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</si>
  <si>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</si>
  <si>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</si>
  <si>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</si>
  <si>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</si>
  <si>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</si>
  <si>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</si>
  <si>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</si>
  <si>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</si>
  <si>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</si>
  <si>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</si>
  <si>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</si>
  <si>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</si>
  <si>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</si>
  <si>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</si>
  <si>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</si>
  <si>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</si>
  <si>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</si>
  <si>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</si>
  <si>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</si>
  <si>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</si>
  <si>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</si>
  <si>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</si>
  <si>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</si>
  <si>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</si>
  <si>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</si>
  <si>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</si>
  <si>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</si>
  <si>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</si>
  <si>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</si>
  <si>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</si>
  <si>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</si>
  <si>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</si>
  <si>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</si>
  <si>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</si>
  <si>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</si>
  <si>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</si>
  <si>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</si>
  <si>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</si>
  <si>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</si>
  <si>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</si>
  <si>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</si>
  <si>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</si>
  <si>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</si>
  <si>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</si>
  <si>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</si>
  <si>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</si>
  <si>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</si>
  <si>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</si>
  <si>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</si>
  <si>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</si>
  <si>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</si>
  <si>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</si>
  <si>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</si>
  <si>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</si>
  <si>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</si>
  <si>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</si>
  <si>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</si>
  <si>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</si>
  <si>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</si>
  <si>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</si>
  <si>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</si>
  <si>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</si>
  <si>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</si>
  <si>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</si>
  <si>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</si>
  <si>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</si>
  <si>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</si>
  <si>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</si>
  <si>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</si>
  <si>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</si>
  <si>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</si>
  <si>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</si>
  <si>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</si>
  <si>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</si>
  <si>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</si>
  <si>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</si>
  <si>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</si>
  <si>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</si>
  <si>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</si>
  <si>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</si>
  <si>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</si>
  <si>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</si>
  <si>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</si>
  <si>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</si>
  <si>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</si>
  <si>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</si>
  <si>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</si>
  <si>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</si>
  <si>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</si>
  <si>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</si>
  <si>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</si>
  <si>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</si>
  <si>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</si>
  <si>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</si>
  <si>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</si>
  <si>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</si>
  <si>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</si>
  <si>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</si>
  <si>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</si>
  <si>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</si>
  <si>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</si>
  <si>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</si>
  <si>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</si>
  <si>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</si>
  <si>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</si>
  <si>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</si>
  <si>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</si>
  <si>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</si>
  <si>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</si>
  <si>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</si>
  <si>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</si>
  <si>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</si>
  <si>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</si>
  <si>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</si>
  <si>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</si>
  <si>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</si>
  <si>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</si>
  <si>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</si>
  <si>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</si>
  <si>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</si>
  <si>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</si>
  <si>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</si>
  <si>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</si>
  <si>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</si>
  <si>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</si>
  <si>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</si>
  <si>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</si>
  <si>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</si>
  <si>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</si>
  <si>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</si>
  <si>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</si>
  <si>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</si>
  <si>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</si>
  <si>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</si>
  <si>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</si>
  <si>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</si>
  <si>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</si>
  <si>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</si>
  <si>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</si>
  <si>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</si>
  <si>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</si>
  <si>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</si>
  <si>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</si>
  <si>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</si>
  <si>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</si>
  <si>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</si>
  <si>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</si>
  <si>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</si>
  <si>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</si>
  <si>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</si>
  <si>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</si>
  <si>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</si>
  <si>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</si>
  <si>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</si>
  <si>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</si>
  <si>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</si>
  <si>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</si>
  <si>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</si>
  <si>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</si>
  <si>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</si>
  <si>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</si>
  <si>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</si>
  <si>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</si>
  <si>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</si>
  <si>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</si>
  <si>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</si>
  <si>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</si>
  <si>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</si>
  <si>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</si>
  <si>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</si>
  <si>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</si>
  <si>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</si>
  <si>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</si>
  <si>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</si>
  <si>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</si>
  <si>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</si>
  <si>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</si>
  <si>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</si>
  <si>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</si>
  <si>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</si>
  <si>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</si>
  <si>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</si>
  <si>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</si>
  <si>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</si>
  <si>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</si>
  <si>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</si>
  <si>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</si>
  <si>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</si>
  <si>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</si>
  <si>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</si>
  <si>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</si>
  <si>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</si>
  <si>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</si>
  <si>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</si>
  <si>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</si>
  <si>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</si>
  <si>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</si>
  <si>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</si>
  <si>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</si>
  <si>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</si>
  <si>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</si>
  <si>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</si>
  <si>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</si>
  <si>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</si>
  <si>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</si>
  <si>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</si>
  <si>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</si>
  <si>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</si>
  <si>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</si>
  <si>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</si>
  <si>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</si>
  <si>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</si>
  <si>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</si>
  <si>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</si>
  <si>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</si>
  <si>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</si>
  <si>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</si>
  <si>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</si>
  <si>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</si>
  <si>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</si>
  <si>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</si>
  <si>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</si>
  <si>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</si>
  <si>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</si>
  <si>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</si>
  <si>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</si>
  <si>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</si>
  <si>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</si>
  <si>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</si>
  <si>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</si>
  <si>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</si>
  <si>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</si>
  <si>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</si>
  <si>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</si>
  <si>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</si>
  <si>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</si>
  <si>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</si>
  <si>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</si>
  <si>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</si>
  <si>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</si>
  <si>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</si>
  <si>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</si>
  <si>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</si>
  <si>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</si>
  <si>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</si>
  <si>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</si>
  <si>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</si>
  <si>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</si>
  <si>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</si>
  <si>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</si>
  <si>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</si>
  <si>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</si>
  <si>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</si>
  <si>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</si>
  <si>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</si>
  <si>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</si>
  <si>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</si>
  <si>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</si>
  <si>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</si>
  <si>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</si>
  <si>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</si>
  <si>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</si>
  <si>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</si>
  <si>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</si>
  <si>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</si>
  <si>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</si>
  <si>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</si>
  <si>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</si>
  <si>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</si>
  <si>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</si>
  <si>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</si>
  <si>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</si>
  <si>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</si>
  <si>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</si>
  <si>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</si>
  <si>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</si>
  <si>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</si>
  <si>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</si>
  <si>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</si>
  <si>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</si>
  <si>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</si>
  <si>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</si>
  <si>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</si>
  <si>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</si>
  <si>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</si>
  <si>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</si>
  <si>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</si>
  <si>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</si>
  <si>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</si>
  <si>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</si>
  <si>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</si>
  <si>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</si>
  <si>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</si>
  <si>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</si>
  <si>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</si>
  <si>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</si>
  <si>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</si>
  <si>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</si>
  <si>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</si>
  <si>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</si>
  <si>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</si>
  <si>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</si>
  <si>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</si>
  <si>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</si>
  <si>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</si>
  <si>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</si>
  <si>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</si>
  <si>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</si>
  <si>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</si>
  <si>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</si>
  <si>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</si>
  <si>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</si>
  <si>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</si>
  <si>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</si>
  <si>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</si>
  <si>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</si>
  <si>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</si>
  <si>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</si>
  <si>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</si>
  <si>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</si>
  <si>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</si>
  <si>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</si>
  <si>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</si>
  <si>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</si>
  <si>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</si>
  <si>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</si>
  <si>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</si>
  <si>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</si>
  <si>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</si>
  <si>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</si>
  <si>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</si>
  <si>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</si>
  <si>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</si>
  <si>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</si>
  <si>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</si>
  <si>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</si>
  <si>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</si>
  <si>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</si>
  <si>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</si>
  <si>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</si>
  <si>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</si>
  <si>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</si>
  <si>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</si>
  <si>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</si>
  <si>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</si>
  <si>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</si>
  <si>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</si>
  <si>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</si>
  <si>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</si>
  <si>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</si>
  <si>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</si>
  <si>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</si>
  <si>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</si>
  <si>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</si>
  <si>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</si>
  <si>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</si>
  <si>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</si>
  <si>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</si>
  <si>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</si>
  <si>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</si>
  <si>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</si>
  <si>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</si>
  <si>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</si>
  <si>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</si>
  <si>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</si>
  <si>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</si>
  <si>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</si>
  <si>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</si>
  <si>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</si>
  <si>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</si>
  <si>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</si>
  <si>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</si>
  <si>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</si>
  <si>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</si>
  <si>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</si>
  <si>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</si>
  <si>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</si>
  <si>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</si>
  <si>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</si>
  <si>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</si>
  <si>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</si>
  <si>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</si>
  <si>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</si>
  <si>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</si>
  <si>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</si>
  <si>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</si>
  <si>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</si>
  <si>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</si>
  <si>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</si>
  <si>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</si>
  <si>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</si>
  <si>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</si>
  <si>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</si>
  <si>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</si>
  <si>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</si>
  <si>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</si>
  <si>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</si>
  <si>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</si>
  <si>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</si>
  <si>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</si>
  <si>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</si>
  <si>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</si>
  <si>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</si>
  <si>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</si>
  <si>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</si>
  <si>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</si>
  <si>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</si>
  <si>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</si>
  <si>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</si>
  <si>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</si>
  <si>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</si>
  <si>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</si>
  <si>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</si>
  <si>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</si>
  <si>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</si>
  <si>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</si>
  <si>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</si>
  <si>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</si>
  <si>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</si>
  <si>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</si>
  <si>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</si>
  <si>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</si>
  <si>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</si>
  <si>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</si>
  <si>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</si>
  <si>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</si>
  <si>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</si>
  <si>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</si>
  <si>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</si>
  <si>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</si>
  <si>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</si>
  <si>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</si>
  <si>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</si>
  <si>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</si>
  <si>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</si>
  <si>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</si>
  <si>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</si>
  <si>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</si>
  <si>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</si>
  <si>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</si>
  <si>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</si>
  <si>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</si>
  <si>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</si>
  <si>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</si>
  <si>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</si>
  <si>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</si>
  <si>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</si>
  <si>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</si>
  <si>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</si>
  <si>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</si>
  <si>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</si>
  <si>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</si>
  <si>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</si>
  <si>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</si>
  <si>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</si>
  <si>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</si>
  <si>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</si>
  <si>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</si>
  <si>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</si>
  <si>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</si>
  <si>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</si>
  <si>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</si>
  <si>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</si>
  <si>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</si>
  <si>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</si>
  <si>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</si>
  <si>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</si>
  <si>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</si>
  <si>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</si>
  <si>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</si>
  <si>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</si>
  <si>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</si>
  <si>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</si>
  <si>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</si>
  <si>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</si>
  <si>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</si>
  <si>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</si>
  <si>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</si>
  <si>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</si>
  <si>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</si>
  <si>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</si>
  <si>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</si>
  <si>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</si>
  <si>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</si>
  <si>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</si>
  <si>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</si>
  <si>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</si>
  <si>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</si>
  <si>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</si>
  <si>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</si>
  <si>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</si>
  <si>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</si>
  <si>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</si>
  <si>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</si>
  <si>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</si>
  <si>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</si>
  <si>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</si>
  <si>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</si>
  <si>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</si>
  <si>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</si>
  <si>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</si>
  <si>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</si>
  <si>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</si>
  <si>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</si>
  <si>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</si>
  <si>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</si>
  <si>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</si>
  <si>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</si>
  <si>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</si>
  <si>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</si>
  <si>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</si>
  <si>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</si>
  <si>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</si>
  <si>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</si>
  <si>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</si>
  <si>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</si>
  <si>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</si>
  <si>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</si>
  <si>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</si>
  <si>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</si>
  <si>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</si>
  <si>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</si>
  <si>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</si>
  <si>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</si>
  <si>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</si>
  <si>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</si>
  <si>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</si>
  <si>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</si>
  <si>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</si>
  <si>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</si>
  <si>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</si>
  <si>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</si>
  <si>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</si>
  <si>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</si>
  <si>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</si>
  <si>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</si>
  <si>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</si>
  <si>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</si>
  <si>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</si>
  <si>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</si>
  <si>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</si>
  <si>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</si>
  <si>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</si>
  <si>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</si>
  <si>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</si>
  <si>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</si>
  <si>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</si>
  <si>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</si>
  <si>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</si>
  <si>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</si>
  <si>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</si>
  <si>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</si>
  <si>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</si>
  <si>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</si>
  <si>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</si>
  <si>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</si>
  <si>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</si>
  <si>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</si>
  <si>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</si>
  <si>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</si>
  <si>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</si>
  <si>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</si>
  <si>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</si>
  <si>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</si>
  <si>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</si>
  <si>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</si>
  <si>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</si>
  <si>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</si>
  <si>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</si>
  <si>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</si>
  <si>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</si>
  <si>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</si>
  <si>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</si>
  <si>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</si>
  <si>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</si>
  <si>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</si>
  <si>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</si>
  <si>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</si>
  <si>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</si>
  <si>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</si>
  <si>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</si>
  <si>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</si>
  <si>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</si>
  <si>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</si>
  <si>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</si>
  <si>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</si>
  <si>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</si>
  <si>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</si>
  <si>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</si>
  <si>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</si>
  <si>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</si>
  <si>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</si>
  <si>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</si>
  <si>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</si>
  <si>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</si>
  <si>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</si>
  <si>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</si>
  <si>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</si>
  <si>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</si>
  <si>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</si>
  <si>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</si>
  <si>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</si>
  <si>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</si>
  <si>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</si>
  <si>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</si>
  <si>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</si>
  <si>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</si>
  <si>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</si>
  <si>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</si>
  <si>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</si>
  <si>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</si>
  <si>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</si>
  <si>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</si>
  <si>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</si>
  <si>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</si>
  <si>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</si>
  <si>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</si>
  <si>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</si>
  <si>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</si>
  <si>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</si>
  <si>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</si>
  <si>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</si>
  <si>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</si>
  <si>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</si>
  <si>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</si>
  <si>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</si>
  <si>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</si>
  <si>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</si>
  <si>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</si>
  <si>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</si>
  <si>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</si>
  <si>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</si>
  <si>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</si>
  <si>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</si>
  <si>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</si>
  <si>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</si>
  <si>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</si>
  <si>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</si>
  <si>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</si>
  <si>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</si>
  <si>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</si>
  <si>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</si>
  <si>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</si>
  <si>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</si>
  <si>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</si>
  <si>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</si>
  <si>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</si>
  <si>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</si>
  <si>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</si>
  <si>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</si>
  <si>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</si>
  <si>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</si>
  <si>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</si>
  <si>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</si>
  <si>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</si>
  <si>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</si>
  <si>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</si>
  <si>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</si>
  <si>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</si>
  <si>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</si>
  <si>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</si>
  <si>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</si>
  <si>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</si>
  <si>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</si>
  <si>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</si>
  <si>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</si>
  <si>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</si>
  <si>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</si>
  <si>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</si>
  <si>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</si>
  <si>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</si>
  <si>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</si>
  <si>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</si>
  <si>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</si>
  <si>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</si>
  <si>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</si>
  <si>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</si>
  <si>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</si>
  <si>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</si>
  <si>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</si>
  <si>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</si>
  <si>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</si>
  <si>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</si>
  <si>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</si>
  <si>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</si>
  <si>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</si>
  <si>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</si>
  <si>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</si>
  <si>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</si>
  <si>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</si>
  <si>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</si>
  <si>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</si>
  <si>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</si>
  <si>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</si>
  <si>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</si>
  <si>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</si>
  <si>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</si>
  <si>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</si>
  <si>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</si>
  <si>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</si>
  <si>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</si>
  <si>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</si>
  <si>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</si>
  <si>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</si>
  <si>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</si>
  <si>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</si>
  <si>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</si>
  <si>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</si>
  <si>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</si>
  <si>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</si>
  <si>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</si>
  <si>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</si>
  <si>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</si>
  <si>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</si>
  <si>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</si>
  <si>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</si>
  <si>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</si>
  <si>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</si>
  <si>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</si>
  <si>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</si>
  <si>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</si>
  <si>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</si>
  <si>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</si>
  <si>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</si>
  <si>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</si>
  <si>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</si>
  <si>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</si>
  <si>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</si>
  <si>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</si>
  <si>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</si>
  <si>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</si>
  <si>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</si>
  <si>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</si>
  <si>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</si>
  <si>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</si>
  <si>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</si>
  <si>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</si>
  <si>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</si>
  <si>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</si>
  <si>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</si>
  <si>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</si>
  <si>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</si>
  <si>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</si>
  <si>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</si>
  <si>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</si>
  <si>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</si>
  <si>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</si>
  <si>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</si>
  <si>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</si>
  <si>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</si>
  <si>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</si>
  <si>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</si>
  <si>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</si>
  <si>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</si>
  <si>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</si>
  <si>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</si>
  <si>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</si>
  <si>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</si>
  <si>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</si>
  <si>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</si>
  <si>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</si>
  <si>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</si>
  <si>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</si>
  <si>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</si>
  <si>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</si>
  <si>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</si>
  <si>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</si>
  <si>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</si>
  <si>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</si>
  <si>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</si>
  <si>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</si>
  <si>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</si>
  <si>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</si>
  <si>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</si>
  <si>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</si>
  <si>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</si>
  <si>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</si>
  <si>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</si>
  <si>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</si>
  <si>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</si>
  <si>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</si>
  <si>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</si>
  <si>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</si>
  <si>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</si>
  <si>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</si>
  <si>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</si>
  <si>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</si>
  <si>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</si>
  <si>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</si>
  <si>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</si>
  <si>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</si>
  <si>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</si>
  <si>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</si>
  <si>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</si>
  <si>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</si>
  <si>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</si>
  <si>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</si>
  <si>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</si>
  <si>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</si>
  <si>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</si>
  <si>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</si>
  <si>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</si>
  <si>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</si>
  <si>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</si>
  <si>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</si>
  <si>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</si>
  <si>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</si>
  <si>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</si>
  <si>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</si>
  <si>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</si>
  <si>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</si>
  <si>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</si>
  <si>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</si>
  <si>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</si>
  <si>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</si>
  <si>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</si>
  <si>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</si>
  <si>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</si>
  <si>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</si>
  <si>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</si>
  <si>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</si>
  <si>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</si>
  <si>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</si>
  <si>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</si>
  <si>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</si>
  <si>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</si>
  <si>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</si>
  <si>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</si>
  <si>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</si>
  <si>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</si>
  <si>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</si>
  <si>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</si>
  <si>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</si>
  <si>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</si>
  <si>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</si>
  <si>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</si>
  <si>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</si>
  <si>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</si>
  <si>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</si>
  <si>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</si>
  <si>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</si>
  <si>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</si>
  <si>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</si>
  <si>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</si>
  <si>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</si>
  <si>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</si>
  <si>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</si>
  <si>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</si>
  <si>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</si>
  <si>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</si>
  <si>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</si>
  <si>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</si>
  <si>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</si>
  <si>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</si>
  <si>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</si>
  <si>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</si>
  <si>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</si>
  <si>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</si>
  <si>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</si>
  <si>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</si>
  <si>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</si>
  <si>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</si>
  <si>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</si>
  <si>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</si>
  <si>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</si>
  <si>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</si>
  <si>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</si>
  <si>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</si>
  <si>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</si>
  <si>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</si>
  <si>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</si>
  <si>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</si>
  <si>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</si>
  <si>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</si>
  <si>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</si>
  <si>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</si>
  <si>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</si>
  <si>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</si>
  <si>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</si>
  <si>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</si>
  <si>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</si>
  <si>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</si>
  <si>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</si>
  <si>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</si>
  <si>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</si>
  <si>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</si>
  <si>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</si>
  <si>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</si>
  <si>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</si>
  <si>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</si>
  <si>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</si>
  <si>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</si>
  <si>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</si>
  <si>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</si>
  <si>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</si>
  <si>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</si>
  <si>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</si>
  <si>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</si>
  <si>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</si>
  <si>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</si>
  <si>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</si>
  <si>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</si>
  <si>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</si>
  <si>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</si>
  <si>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</si>
  <si>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</si>
  <si>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</si>
  <si>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</si>
  <si>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</si>
  <si>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</si>
  <si>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</si>
  <si>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</si>
  <si>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</si>
  <si>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</si>
  <si>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</si>
  <si>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</si>
  <si>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</si>
  <si>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</si>
  <si>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</si>
  <si>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</si>
  <si>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</si>
  <si>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</si>
  <si>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</si>
  <si>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</si>
  <si>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</si>
  <si>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</si>
  <si>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</si>
  <si>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</si>
  <si>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</si>
  <si>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</si>
  <si>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</si>
  <si>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</si>
  <si>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</si>
  <si>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</si>
  <si>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</si>
  <si>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</si>
  <si>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</si>
  <si>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</si>
  <si>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</si>
  <si>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</si>
  <si>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</si>
  <si>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</si>
  <si>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</si>
  <si>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</si>
  <si>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</si>
  <si>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</si>
  <si>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</si>
  <si>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</si>
  <si>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</si>
  <si>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</si>
  <si>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</si>
  <si>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</si>
  <si>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</si>
  <si>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</si>
  <si>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</si>
  <si>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</si>
  <si>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</si>
  <si>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</si>
  <si>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</si>
  <si>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</si>
  <si>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</si>
  <si>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</si>
  <si>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</si>
  <si>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</si>
  <si>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</si>
  <si>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</si>
  <si>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</si>
  <si>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</si>
  <si>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</si>
  <si>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</si>
  <si>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</si>
  <si>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</si>
  <si>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</si>
  <si>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</si>
  <si>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</si>
  <si>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</si>
  <si>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</si>
  <si>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</si>
  <si>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</si>
  <si>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</si>
  <si>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</si>
  <si>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</si>
  <si>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</si>
  <si>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</si>
  <si>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</si>
  <si>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</si>
  <si>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</si>
  <si>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</si>
  <si>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</si>
  <si>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</si>
  <si>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</si>
  <si>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</si>
  <si>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</si>
  <si>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</si>
  <si>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</si>
  <si>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</si>
  <si>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</si>
  <si>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</si>
  <si>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</si>
  <si>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</si>
  <si>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</si>
  <si>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</si>
  <si>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</si>
  <si>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</si>
  <si>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</si>
  <si>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</si>
  <si>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</si>
  <si>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</si>
  <si>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</si>
  <si>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</si>
  <si>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</si>
  <si>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</si>
  <si>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</si>
  <si>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</si>
  <si>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</si>
  <si>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</si>
  <si>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</si>
  <si>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</si>
  <si>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</si>
  <si>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</si>
  <si>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</si>
  <si>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</si>
  <si>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</si>
  <si>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</si>
  <si>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</si>
  <si>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</si>
  <si>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</si>
  <si>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</si>
  <si>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</si>
  <si>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</si>
  <si>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</si>
  <si>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</si>
  <si>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</si>
  <si>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</si>
  <si>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</si>
  <si>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</si>
  <si>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</si>
  <si>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</si>
  <si>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</si>
  <si>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</si>
  <si>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</si>
  <si>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</si>
  <si>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</si>
  <si>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</si>
  <si>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</si>
  <si>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</si>
  <si>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</si>
  <si>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</si>
  <si>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</si>
  <si>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</si>
  <si>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</si>
  <si>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</si>
  <si>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</si>
  <si>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</si>
  <si>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</si>
  <si>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</si>
  <si>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</si>
  <si>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</si>
  <si>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</si>
  <si>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</si>
  <si>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</si>
  <si>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</si>
  <si>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</si>
  <si>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</si>
  <si>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</si>
  <si>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</si>
  <si>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</si>
  <si>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</si>
  <si>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</si>
  <si>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</si>
  <si>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</si>
  <si>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</si>
  <si>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</si>
  <si>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</si>
  <si>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</si>
  <si>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</si>
  <si>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</si>
  <si>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</si>
  <si>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</si>
  <si>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</si>
  <si>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</si>
  <si>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</si>
  <si>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</si>
  <si>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</si>
  <si>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</si>
  <si>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</si>
  <si>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</si>
  <si>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</si>
  <si>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</si>
  <si>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</si>
  <si>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</si>
  <si>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</si>
  <si>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</si>
  <si>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</si>
  <si>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</si>
  <si>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</si>
  <si>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</si>
  <si>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</si>
  <si>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</si>
  <si>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</si>
  <si>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</si>
  <si>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</si>
  <si>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</si>
  <si>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</si>
  <si>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</si>
  <si>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</si>
  <si>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</si>
  <si>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</si>
  <si>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</si>
  <si>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</si>
  <si>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</si>
  <si>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</si>
  <si>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</si>
  <si>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</si>
  <si>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</si>
  <si>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</si>
  <si>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</si>
  <si>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</si>
  <si>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</si>
  <si>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</si>
  <si>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</si>
  <si>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</si>
  <si>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</si>
  <si>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</si>
  <si>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</si>
  <si>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</si>
  <si>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</si>
  <si>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</si>
  <si>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</si>
  <si>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</si>
  <si>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</si>
  <si>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</si>
  <si>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</si>
  <si>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</si>
  <si>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</si>
  <si>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</si>
  <si>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</si>
  <si>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</si>
  <si>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</si>
  <si>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</si>
  <si>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</si>
  <si>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</si>
  <si>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</si>
  <si>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</si>
  <si>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</si>
  <si>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</si>
  <si>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</si>
  <si>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</si>
  <si>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</si>
  <si>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</si>
  <si>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</si>
  <si>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</si>
  <si>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</si>
  <si>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</si>
  <si>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</si>
  <si>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</si>
  <si>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</si>
  <si>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</si>
  <si>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</si>
  <si>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</si>
  <si>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</si>
  <si>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</si>
  <si>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</si>
  <si>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</si>
  <si>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</si>
  <si>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</si>
  <si>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</si>
  <si>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</si>
  <si>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</si>
  <si>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</si>
  <si>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</si>
  <si>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</si>
  <si>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</si>
  <si>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</si>
  <si>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</si>
  <si>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</si>
  <si>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</si>
  <si>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</si>
  <si>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</si>
  <si>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</si>
  <si>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</si>
  <si>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</si>
  <si>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</si>
  <si>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</si>
  <si>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</si>
  <si>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</si>
  <si>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</si>
  <si>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</si>
  <si>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</si>
  <si>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</si>
  <si>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</si>
  <si>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</si>
  <si>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</si>
  <si>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</si>
  <si>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</si>
  <si>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</si>
  <si>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</si>
  <si>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</si>
  <si>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</si>
  <si>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</si>
  <si>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</si>
  <si>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</si>
  <si>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</si>
  <si>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</si>
  <si>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</si>
  <si>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</si>
  <si>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</si>
  <si>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</si>
  <si>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</si>
  <si>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</si>
  <si>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</si>
  <si>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</si>
  <si>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</si>
  <si>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</si>
  <si>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</si>
  <si>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</si>
  <si>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</si>
  <si>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</si>
  <si>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</si>
  <si>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</si>
  <si>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</si>
  <si>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</si>
  <si>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</si>
  <si>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</si>
  <si>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</si>
  <si>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</si>
  <si>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</si>
  <si>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</si>
  <si>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</si>
  <si>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</si>
  <si>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</si>
  <si>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</si>
  <si>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</si>
  <si>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</si>
  <si>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</si>
  <si>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</si>
  <si>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</si>
  <si>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</si>
  <si>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</si>
  <si>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</si>
  <si>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</si>
  <si>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</si>
  <si>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</si>
  <si>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</si>
  <si>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</si>
  <si>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</si>
  <si>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</si>
  <si>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</si>
  <si>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</si>
  <si>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</si>
  <si>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</si>
  <si>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</si>
  <si>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</si>
  <si>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</si>
  <si>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</si>
  <si>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</si>
  <si>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</si>
  <si>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</si>
  <si>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</si>
  <si>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</si>
  <si>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</si>
  <si>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</si>
  <si>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</si>
  <si>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</si>
  <si>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</si>
  <si>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</si>
  <si>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</si>
  <si>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</si>
  <si>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</si>
  <si>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</si>
  <si>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</si>
  <si>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</si>
  <si>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</si>
  <si>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</si>
  <si>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</si>
  <si>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</si>
  <si>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</si>
  <si>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</si>
  <si>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</si>
  <si>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</si>
  <si>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</si>
  <si>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</si>
  <si>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</si>
  <si>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</si>
  <si>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</si>
  <si>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</si>
  <si>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</si>
  <si>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</si>
  <si>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</si>
  <si>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</si>
  <si>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</si>
  <si>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</si>
  <si>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</si>
  <si>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</si>
  <si>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</si>
  <si>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</si>
  <si>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</si>
  <si>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</si>
  <si>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</si>
  <si>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</si>
  <si>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</si>
  <si>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</si>
  <si>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</si>
  <si>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</si>
  <si>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</si>
  <si>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</si>
  <si>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</si>
  <si>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</si>
  <si>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</si>
  <si>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</si>
  <si>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</si>
  <si>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</si>
  <si>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</si>
  <si>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</si>
  <si>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</si>
  <si>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</si>
  <si>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</si>
  <si>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</si>
  <si>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</si>
  <si>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</si>
  <si>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</si>
  <si>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</si>
  <si>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</si>
  <si>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</si>
  <si>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</si>
  <si>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</si>
  <si>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</si>
  <si>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</si>
  <si>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</si>
  <si>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</si>
  <si>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</si>
  <si>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</si>
  <si>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</si>
  <si>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</si>
  <si>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</si>
  <si>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</si>
  <si>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</si>
  <si>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</si>
  <si>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</si>
  <si>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</si>
  <si>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</si>
  <si>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</si>
  <si>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</si>
  <si>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</si>
  <si>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</si>
  <si>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</si>
  <si>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</si>
  <si>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</si>
  <si>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</si>
  <si>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</si>
  <si>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</si>
  <si>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</si>
  <si>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</si>
  <si>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</si>
  <si>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</si>
  <si>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</si>
  <si>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</si>
  <si>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</si>
  <si>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</si>
  <si>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</si>
  <si>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</si>
  <si>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</si>
  <si>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</si>
  <si>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</si>
  <si>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</si>
  <si>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</si>
  <si>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</si>
  <si>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</si>
  <si>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</si>
  <si>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</si>
  <si>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</si>
  <si>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</si>
  <si>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</si>
  <si>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</si>
  <si>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</si>
  <si>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</si>
  <si>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</si>
  <si>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</si>
  <si>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</si>
  <si>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</si>
  <si>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</si>
  <si>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</si>
  <si>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</si>
  <si>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</si>
  <si>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</si>
  <si>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</si>
  <si>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</si>
  <si>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</si>
  <si>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</si>
  <si>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</si>
  <si>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</si>
  <si>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</si>
  <si>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</si>
  <si>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</si>
  <si>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</si>
  <si>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</si>
  <si>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</si>
  <si>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</si>
  <si>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</si>
  <si>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</si>
  <si>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</si>
  <si>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</si>
  <si>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</si>
  <si>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</si>
  <si>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</si>
  <si>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</si>
  <si>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</si>
  <si>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</si>
  <si>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</si>
  <si>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</si>
  <si>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</si>
  <si>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</si>
  <si>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</si>
  <si>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</si>
  <si>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</si>
  <si>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</si>
  <si>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</si>
  <si>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</si>
  <si>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</si>
  <si>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</si>
  <si>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</si>
  <si>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</si>
  <si>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</si>
  <si>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</si>
  <si>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</si>
  <si>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</si>
  <si>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</si>
  <si>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</si>
  <si>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</si>
  <si>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</si>
  <si>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</si>
  <si>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</si>
  <si>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</si>
  <si>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</si>
  <si>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</si>
  <si>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</si>
  <si>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</si>
  <si>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</si>
  <si>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</si>
  <si>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</si>
  <si>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</si>
  <si>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</si>
  <si>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</si>
  <si>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</si>
  <si>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</si>
  <si>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</si>
  <si>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</si>
  <si>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</si>
  <si>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</si>
  <si>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</si>
  <si>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</si>
  <si>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</si>
  <si>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</si>
  <si>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</si>
  <si>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</si>
  <si>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</si>
  <si>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</si>
  <si>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</si>
  <si>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</si>
  <si>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</si>
  <si>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</si>
  <si>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</si>
  <si>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</si>
  <si>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</si>
  <si>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</si>
  <si>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</si>
  <si>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</si>
  <si>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</si>
  <si>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</si>
  <si>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</si>
  <si>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</si>
  <si>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</si>
  <si>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</si>
  <si>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</si>
  <si>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</si>
  <si>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</si>
  <si>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</si>
  <si>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</si>
  <si>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</si>
  <si>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</si>
  <si>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</si>
  <si>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</si>
  <si>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</si>
  <si>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</si>
  <si>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</si>
  <si>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</si>
  <si>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</si>
  <si>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</si>
  <si>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</si>
  <si>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</si>
  <si>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</si>
  <si>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</si>
  <si>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</si>
  <si>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</si>
  <si>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</si>
  <si>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</si>
  <si>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</si>
  <si>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</si>
  <si>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</si>
  <si>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</si>
  <si>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</si>
  <si>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</si>
  <si>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</si>
  <si>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</si>
  <si>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</si>
  <si>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</si>
  <si>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</si>
  <si>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</si>
  <si>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</si>
  <si>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</si>
  <si>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</si>
  <si>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</si>
  <si>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</si>
  <si>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</si>
  <si>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</si>
  <si>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</si>
  <si>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</si>
  <si>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</si>
  <si>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</si>
  <si>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</si>
  <si>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</si>
  <si>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</si>
  <si>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</si>
  <si>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</si>
  <si>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</si>
  <si>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</si>
  <si>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</si>
  <si>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</si>
  <si>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</si>
  <si>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</si>
  <si>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</si>
  <si>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</si>
  <si>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</si>
  <si>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</si>
  <si>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</si>
  <si>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</si>
  <si>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</si>
  <si>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</si>
  <si>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</si>
  <si>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</si>
  <si>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</si>
  <si>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</si>
  <si>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</si>
  <si>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</si>
  <si>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</si>
  <si>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</si>
  <si>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</si>
  <si>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</si>
  <si>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</si>
  <si>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</si>
  <si>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</si>
  <si>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</si>
  <si>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</si>
  <si>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</si>
  <si>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</si>
  <si>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</si>
  <si>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</si>
  <si>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</si>
  <si>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</si>
  <si>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</si>
  <si>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</si>
  <si>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</si>
  <si>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</si>
  <si>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</si>
  <si>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</si>
  <si>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</si>
  <si>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</si>
  <si>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</si>
  <si>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</si>
  <si>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</si>
  <si>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</si>
  <si>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</si>
  <si>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</si>
  <si>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</si>
  <si>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</si>
  <si>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</si>
  <si>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</si>
  <si>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</si>
  <si>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</si>
  <si>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</si>
  <si>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</si>
  <si>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</si>
  <si>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</si>
  <si>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</si>
  <si>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</si>
  <si>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</si>
  <si>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</si>
  <si>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</si>
  <si>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</si>
  <si>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</si>
  <si>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</si>
  <si>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</si>
  <si>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</si>
  <si>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</si>
  <si>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</si>
  <si>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</si>
  <si>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</si>
  <si>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</si>
  <si>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</si>
  <si>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</si>
  <si>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</si>
  <si>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</si>
  <si>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</si>
  <si>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</si>
  <si>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</si>
  <si>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</si>
  <si>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</si>
  <si>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</si>
  <si>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</si>
  <si>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</si>
  <si>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</si>
  <si>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</si>
  <si>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</si>
  <si>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</si>
  <si>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</si>
  <si>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</si>
  <si>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</si>
  <si>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</si>
  <si>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</si>
  <si>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</si>
  <si>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</si>
  <si>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</si>
  <si>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</si>
  <si>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</si>
  <si>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</si>
  <si>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</si>
  <si>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</si>
  <si>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</si>
  <si>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</si>
  <si>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</si>
  <si>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</si>
  <si>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</si>
  <si>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</si>
  <si>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</si>
  <si>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</si>
  <si>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</si>
  <si>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</si>
  <si>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</si>
  <si>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</si>
  <si>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</si>
  <si>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</si>
  <si>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</si>
  <si>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</si>
  <si>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</si>
  <si>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</si>
  <si>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</si>
  <si>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</si>
  <si>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</si>
  <si>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</si>
  <si>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</si>
  <si>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</si>
  <si>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</si>
  <si>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</si>
  <si>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</si>
  <si>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</si>
  <si>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</si>
  <si>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</si>
  <si>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</si>
  <si>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</si>
  <si>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</si>
  <si>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</si>
  <si>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</si>
  <si>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</si>
  <si>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</si>
  <si>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</si>
  <si>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</si>
  <si>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</si>
  <si>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</si>
  <si>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</si>
  <si>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</si>
  <si>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</si>
  <si>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</si>
  <si>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</si>
  <si>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</si>
  <si>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</si>
  <si>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</si>
  <si>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</si>
  <si>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</si>
  <si>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</si>
  <si>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</si>
  <si>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</si>
  <si>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</si>
  <si>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</si>
  <si>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</si>
  <si>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</si>
  <si>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</si>
  <si>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</si>
  <si>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</si>
  <si>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</si>
  <si>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</si>
  <si>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</si>
  <si>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</si>
  <si>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</si>
  <si>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</si>
  <si>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</si>
  <si>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</si>
  <si>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</si>
  <si>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</si>
  <si>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</si>
  <si>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</si>
  <si>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</si>
  <si>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</si>
  <si>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</si>
  <si>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</si>
  <si>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</si>
  <si>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</si>
  <si>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</si>
  <si>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</si>
  <si>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</si>
  <si>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</si>
  <si>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</si>
  <si>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</si>
  <si>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</si>
  <si>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</si>
  <si>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</si>
  <si>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</si>
  <si>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</si>
  <si>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</si>
  <si>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</si>
  <si>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</si>
  <si>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</si>
  <si>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</si>
  <si>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</si>
  <si>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</si>
  <si>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</si>
  <si>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</si>
  <si>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</si>
  <si>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</si>
  <si>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</si>
  <si>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</si>
  <si>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</si>
  <si>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</si>
  <si>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</si>
  <si>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</si>
  <si>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</si>
  <si>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</si>
  <si>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</si>
  <si>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</si>
  <si>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</si>
  <si>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</si>
  <si>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</si>
  <si>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</si>
  <si>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</si>
  <si>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</si>
  <si>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</si>
  <si>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</si>
  <si>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</si>
  <si>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</si>
  <si>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</si>
  <si>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</si>
  <si>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</si>
  <si>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</si>
  <si>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</si>
  <si>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</si>
  <si>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</si>
  <si>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</si>
  <si>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</si>
  <si>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</si>
  <si>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</si>
  <si>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</si>
  <si>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</si>
  <si>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</si>
  <si>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</si>
  <si>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</si>
  <si>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</si>
  <si>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</si>
  <si>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</si>
  <si>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</si>
  <si>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</si>
  <si>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</si>
  <si>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</si>
  <si>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</si>
  <si>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</si>
  <si>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</si>
  <si>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</si>
  <si>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</si>
  <si>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</si>
  <si>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</si>
  <si>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</si>
  <si>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</si>
  <si>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</si>
  <si>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</si>
  <si>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</si>
  <si>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</si>
  <si>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</si>
  <si>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</si>
  <si>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</si>
  <si>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</si>
  <si>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</si>
  <si>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</si>
  <si>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</si>
  <si>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</si>
  <si>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</si>
  <si>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</si>
  <si>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</si>
  <si>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</si>
  <si>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</si>
  <si>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</si>
  <si>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</si>
  <si>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</si>
  <si>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</si>
  <si>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</si>
  <si>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</si>
  <si>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</si>
  <si>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</si>
  <si>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</si>
  <si>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</si>
  <si>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</si>
  <si>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</si>
  <si>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</si>
  <si>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</si>
  <si>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</si>
  <si>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</si>
  <si>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</si>
  <si>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</si>
  <si>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</si>
  <si>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</si>
  <si>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</si>
  <si>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</si>
  <si>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</si>
  <si>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</si>
  <si>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</si>
  <si>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</si>
  <si>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</si>
  <si>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</si>
  <si>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</si>
  <si>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</si>
  <si>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</si>
  <si>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</si>
  <si>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</si>
  <si>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</si>
  <si>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</si>
  <si>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</si>
  <si>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</si>
  <si>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</si>
  <si>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</si>
  <si>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</si>
  <si>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</si>
  <si>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</si>
  <si>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</si>
  <si>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</si>
  <si>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</si>
  <si>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</si>
  <si>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</si>
  <si>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</si>
  <si>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</si>
  <si>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</si>
  <si>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</si>
  <si>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</si>
  <si>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</si>
  <si>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</si>
  <si>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PCM-20251005-00000726</t>
  </si>
  <si>
    <t>Site located inside MOI need special permission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</si>
  <si>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</si>
  <si>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</si>
  <si>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</si>
  <si>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</si>
  <si>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</si>
  <si>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</si>
  <si>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</si>
  <si>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</si>
  <si>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 xml:space="preserve"> Site ACCESS ISSUE AS  located at Al Qattan Tourist Village with limited access</t>
  </si>
  <si>
    <t xml:space="preserve"> PCM-20251004-00002094 </t>
  </si>
  <si>
    <t>access issue as site  Located at seaport</t>
  </si>
  <si>
    <t>PCM-20251005-00000096</t>
  </si>
  <si>
    <t xml:space="preserve">at site TS </t>
  </si>
  <si>
    <t xml:space="preserve">NO PCM </t>
  </si>
  <si>
    <t>Access issue, located inside Airport, need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</si>
  <si>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</si>
  <si>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</si>
  <si>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</si>
  <si>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</si>
  <si>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</si>
  <si>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</si>
  <si>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PCM-20251005-00000742</t>
  </si>
  <si>
    <t>PCM-20251005-00000765</t>
  </si>
  <si>
    <t>EM team moved need 60 min</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</si>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</sst>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5" totalsRowShown="0" headerRowDxfId="157" dataDxfId="156" headerRowBorderDxfId="154" tableBorderDxfId="155" totalsRowBorderDxfId="153">
  <autoFilter ref="A1:CJ3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 totalsRowShown="0" headerRowDxfId="48" dataDxfId="47" headerRowBorderDxfId="45" tableBorderDxfId="46" totalsRowBorderDxfId="44">
  <autoFilter ref="A1:L2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tabSelected="1" workbookViewId="0">
      <selection activeCell="D11" sqref="D10:D11"/>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272.17318692129629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45935.121612847222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45935.121612847222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45935.121612847222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45935.121612847222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45935.121612847222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45935.121612847222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45935.121612847222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45935.121612847222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45935.121612847222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45935.121612847222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45935.121612847222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45935.121612847222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45935.121612847222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45935.121612847222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45935.121612847222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45935.121612847222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45935.121612847222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45935.121612847222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45935.121612847222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45935.121612847222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45935.121612847222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45935.121612847222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45935.121612847222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45935.121612847222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45935.121612847222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45935.121612847222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45935.121612847222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45935.121612847222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45935.121612847222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45935.121612847222</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E92ECB7E-63CA-4AB5-AA91-BCE2151F6B04}"/>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5"/>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243.46983043981163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128.39452951389103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110.12177488426096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4</v>
      </c>
      <c r="D6" s="18" t="s">
        <v>26919</v>
      </c>
      <c r="E6" s="131" t="s">
        <v>39043</v>
      </c>
      <c r="F6" s="132">
        <v>45935.076180555552</v>
      </c>
      <c r="G6" s="133">
        <f ca="1">IFERROR(NOW()-F6,"-")</f>
        <v>4.5432291670294944E-2</v>
      </c>
      <c r="H6" s="132">
        <v>45935.070625</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45935.121612847222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45935.121612847222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45935.121612847222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45935.121612847222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45935.121612847222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45935.121612847222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45935.121612847222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45935.121612847222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45935.121612847222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45935.121612847222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45935.121612847222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45935.121612847222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45935.121612847222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45935.121612847222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45935.121612847222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45935.121612847222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45935.121612847222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45935.121612847222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45935.121612847222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45935.121612847222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45935.121612847222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45935.121612847222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45935.121612847222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45935.121612847222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45935.121612847222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45935.121612847222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45935.121612847222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45935.121612847222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45935.121612847222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45935.121612847222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45935.121612847222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45935.121612847222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45935.121612847222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45935.121612847222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45935.121612847222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45935.121612847222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45935.121612847222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45935.121612847222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45935.121612847222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45935.121612847222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45935.121612847222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45935.121612847222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45935.121612847222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45935.121612847222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45935.121612847222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45935.121612847222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45935.121612847222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45935.121612847222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45935.121612847222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45935.121612847222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45935.121612847222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45935.121612847222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45935.121612847222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45935.121612847222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45935.121612847222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45935.121612847222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45935.121612847222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45935.121612847222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45935.121612847222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45935.121612847222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45935.121612847222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45935.121612847222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45935.121612847222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45935.121612847222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45935.121612847222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45935.121612847222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45935.121612847222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45935.121612847222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45935.121612847222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45935.121612847222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45935.121612847222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45935.121612847222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45935.121612847222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45935.121612847222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45935.121612847222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45935.121612847222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45935.121612847222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45935.121612847222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45935.121612847222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45935.121612847222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45935.121612847222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45935.121612847222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45935.121612847222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45935.121612847222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45935.121612847222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45935.121612847222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45935.121612847222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45935.121612847222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45935.121612847222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45935.121612847222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45935.121612847222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45935.121612847222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45935.121612847222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45935.121612847222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45935.121612847222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45935.121612847222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45935.121612847222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45935.121612847222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45935.121612847222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45935.121612847222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45935.121612847222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45935.121612847222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45935.121612847222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45935.121612847222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45935.121612847222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45935.121612847222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45935.121612847222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45935.121612847222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45935.121612847222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45935.121612847222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45935.121612847222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45935.121612847222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45935.121612847222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45935.121612847222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45935.121612847222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45935.121612847222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45935.121612847222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45935.121612847222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45935.121612847222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45935.121612847222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45935.121612847222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45935.121612847222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45935.121612847222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45935.121612847222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45935.121612847222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45935.121612847222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45935.121612847222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45935.121612847222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45935.121612847222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45935.121612847222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45935.121612847222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45935.121612847222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45935.121612847222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45935.121612847222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45935.121612847222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45935.121612847222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45935.121612847222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45935.121612847222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45935.121612847222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45935.121612847222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45935.121612847222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45935.121612847222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45935.121612847222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45935.121612847222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45935.121612847222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45935.121612847222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45935.121612847222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45935.121612847222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45935.121612847222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45935.121612847222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45935.121612847222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45935.121612847222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45935.121612847222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45935.121612847222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45935.121612847222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45935.121612847222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45935.121612847222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45935.121612847222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45935.121612847222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45935.121612847222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45935.121612847222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45935.121612847222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45935.121612847222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45935.121612847222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45935.121612847222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45935.121612847222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45935.121612847222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45935.121612847222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45935.121612847222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45935.121612847222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45935.121612847222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45935.121612847222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45935.121612847222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45935.121612847222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45935.121612847222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45935.121612847222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45935.121612847222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45935.121612847222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45935.121612847222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45935.121612847222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45935.121612847222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45935.121612847222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45935.121612847222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45935.121612847222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45935.121612847222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45935.121612847222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45935.121612847222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45935.121612847222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45935.121612847222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45935.121612847222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45935.121612847222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45935.121612847222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45935.121612847222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45935.121612847222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45935.121612847222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45935.121612847222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45935.121612847222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45935.121612847222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45935.121612847222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45935.121612847222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45935.121612847222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45935.121612847222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45935.121612847222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45935.121612847222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45935.121612847222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45935.121612847222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45935.121612847222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45935.121612847222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45935.121612847222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45935.121612847222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45935.121612847222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45935.121612847222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45935.121612847222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45935.121612847222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45935.121612847222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45935.121612847222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45935.121612847222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45935.121612847222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45935.121612847222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45935.121612847222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45935.121612847222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45935.121612847222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45935.121612847222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45935.121612847222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45935.121612847222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45935.121612847222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45935.121612847222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45935.121612847222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45935.121612847222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45935.121612847222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45935.121612847222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45935.121612847222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45935.121612847222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45935.121612847222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45935.121612847222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45935.121612847222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45935.121612847222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45935.121612847222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45935.121612847222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45935.121612847222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45935.121612847222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45935.121612847222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45935.121612847222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45935.121612847222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45935.121612847222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45935.121612847222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45935.121612847222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45935.121612847222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45935.121612847222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45935.121612847222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45935.121612847222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45935.121612847222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45935.121612847222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45935.121612847222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45935.121612847222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45935.121612847222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45935.121612847222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45935.121612847222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45935.121612847222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45935.121612847222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45935.121612847222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45935.121612847222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45935.121612847222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45935.121612847222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45935.121612847222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45935.121612847222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45935.121612847222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45935.121612847222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45935.121612847222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45935.121612847222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45935.121612847222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45935.121612847222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45935.121612847222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45935.121612847222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45935.121612847222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45935.121612847222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45935.121612847222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45935.121612847222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45935.121612847222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45935.121612847222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45935.121612847222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45935.121612847222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45935.121612847222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45935.121612847222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45935.121612847222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45935.121612847222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45935.121612847222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45935.121612847222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45935.121612847222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45935.121612847222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45935.121612847222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45935.121612847222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45935.121612847222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45935.121612847222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45935.121612847222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45935.121612847222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45935.121612847222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45935.121612847222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45935.121612847222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45935.121612847222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45935.121612847222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45935.121612847222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45935.121612847222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45935.121612847222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45935.121612847222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45935.121612847222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45935.121612847222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45935.121612847222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45935.121612847222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sheetData>
  <dataValidations count="2">
    <dataValidation allowBlank="1" showInputMessage="1" showErrorMessage="1" sqref="E1" xr:uid="{4D935161-CDD3-4592-B877-3FB59C99E142}"/>
    <dataValidation type="list" allowBlank="1" showInputMessage="1" showErrorMessage="1" sqref="E3:E3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45935.121612847222</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45935.121612847222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45935.121612847222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45935.121612847222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45935.121612847222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45935.121612847222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45935.121612847222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45935.121612847222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45935.121612847222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45935.121612847222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45935.121612847222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45935.121612847222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45935.121612847222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45935.121612847222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45935.121612847222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45935.121612847222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45935.121612847222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45935.121612847222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45935.121612847222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45935.121612847222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45935.121612847222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45935.121612847222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45935.121612847222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45935.121612847222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45935.121612847222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45935.121612847222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45935.121612847222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45935.121612847222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45935.121612847222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45935.121612847222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45935.121612847222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45935.121612847222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45935.121612847222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45935.121612847222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45935.121612847222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45935.121612847222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45935.121612847222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45935.121612847222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45935.121612847222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45935.121612847222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45935.121612847222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45935.121612847222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45935.121612847222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45935.121612847222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45935.121612847222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45935.121612847222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45935.121612847222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45935.121612847222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45935.121612847222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45935.121612847222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45935.121612847222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45935.121612847222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45935.121612847222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45935.121612847222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45935.121612847222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45935.121612847222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45935.121612847222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45935.121612847222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45935.121612847222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45935.121612847222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45935.121612847222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45935.121612847222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45935.121612847222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45935.121612847222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45935.121612847222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45935.121612847222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45935.121612847222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45935.121612847222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45935.121612847222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45935.121612847222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45935.121612847222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45935.121612847222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45935.121612847222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45935.121612847222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45935.121612847222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45935.121612847222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45935.121612847222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45935.121612847222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45935.121612847222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45935.121612847222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45935.121612847222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45935.121612847222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45935.121612847222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45935.121612847222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45935.121612847222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45935.121612847222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45935.121612847222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45935.121612847222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45935.121612847222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45935.121612847222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45935.121612847222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45935.121612847222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45935.121612847222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45935.121612847222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45935.121612847222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45935.121612847222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45935.121612847222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45935.121612847222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45935.121612847222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45935.121612847222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45935.121612847222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45935.121612847222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45935.121612847222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45935.121612847222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45935.121612847222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45935.121612847222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45935.121612847222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45935.121612847222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45935.121612847222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45935.121612847222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45935.121612847222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45935.121612847222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45935.121612847222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45935.121612847222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45935.121612847222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45935.121612847222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45935.121612847222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45935.121612847222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45935.121612847222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45935.121612847222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45935.121612847222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45935.121612847222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45935.121612847222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45935.121612847222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45935.121612847222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45935.121612847222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45935.121612847222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45935.121612847222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45935.121612847222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45935.121612847222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45935.121612847222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45935.121612847222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45935.121612847222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45935.121612847222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45935.121612847222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45935.121612847222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45935.121612847222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45935.121612847222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45935.121612847222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45935.121612847222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45935.121612847222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45935.121612847222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45935.121612847222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45935.121612847222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45935.121612847222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45935.121612847222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45935.121612847222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45935.121612847222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45935.121612847222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45935.121612847222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45935.121612847222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45935.121612847222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45935.121612847222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45935.121612847222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45935.121612847222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45935.121612847222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45935.121612847222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45935.121612847222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45935.121612847222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45935.121612847222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45935.121612847222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45935.121612847222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45935.121612847222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45935.121612847222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45935.121612847222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45935.121612847222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45935.121612847222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45935.121612847222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45935.121612847222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45935.121612847222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45935.121612847222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45935.121612847222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45935.121612847222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45935.121612847222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45935.121612847222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45935.121612847222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45935.121612847222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45935.121612847222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45935.121612847222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45935.121612847222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45935.121612847222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45935.121612847222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45935.121612847222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45935.121612847222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45935.121612847222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45935.121612847222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45935.121612847222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45935.121612847222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45935.121612847222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45935.121612847222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45935.121612847222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45935.121612847222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45935.121612847222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45935.121612847222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45935.121612847222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45935.121612847222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45935.121612847222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45935.121612847222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45935.121612847222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45935.121612847222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45935.121612847222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45935.121612847222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45935.121612847222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45935.121612847222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45935.121612847222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45935.121612847222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45935.121612847222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45935.121612847222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45935.121612847222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45935.121612847222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45935.121612847222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45935.121612847222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45935.121612847222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45935.121612847222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45935.121612847222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45935.121612847222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45935.121612847222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45935.121612847222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45935.121612847222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45935.121612847222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45935.121612847222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45935.121612847222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45935.121612847222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45935.121612847222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45935.121612847222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45935.121612847222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45935.121612847222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45935.121612847222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45935.121612847222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45935.121612847222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45935.121612847222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45935.121612847222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45935.121612847222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45935.121612847222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45935.121612847222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45935.121612847222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45935.121612847222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45935.121612847222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45935.121612847222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45935.121612847222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45935.121612847222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45935.121612847222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45935.121612847222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45935.121612847222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45935.121612847222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45935.121612847222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45935.121612847222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45935.121612847222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45935.121612847222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45935.121612847222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45935.121612847222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45935.121612847222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45935.121612847222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45935.121612847222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45935.121612847222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45935.121612847222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45935.121612847222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45935.121612847222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45935.121612847222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45935.121612847222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45935.121612847222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45935.121612847222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45935.121612847222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45935.121612847222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45935.121612847222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45935.121612847222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45935.121612847222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45935.121612847222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45935.121612847222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45935.121612847222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45935.121612847222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45935.121612847222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45935.121612847222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45935.121612847222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45935.121612847222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45935.121612847222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45935.121612847222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45935.121612847222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45935.121612847222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45935.121612847222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45935.121612847222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45935.121612847222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45935.121612847222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45935.121612847222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45935.121612847222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45935.121612847222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45935.121612847222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45935.121612847222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45935.121612847222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45935.121612847222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45935.121612847222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45935.121612847222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45935.121612847222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45935.121612847222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45935.121612847222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45935.121612847222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45935.121612847222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45935.121612847222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45935.121612847222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45935.121612847222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45935.121612847222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45935.121612847222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45935.121612847222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45935.121612847222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45935.121612847222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45935.121612847222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45935.121612847222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45935.121612847222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45935.121612847222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45935.121612847222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45935.121612847222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45935.121612847222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45935.121612847222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45935.121612847222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45935.121612847222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45935.121612847222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45935.121612847222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45935.121612847222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45935.121612847222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45935.121612847222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45935.121612847222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45935.121612847222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45935.121612847222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45935.121612847222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45935.121612847222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45935.121612847222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45935.121612847222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45935.121612847222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45935.121612847222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45935.121612847222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45935.121612847222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45935.121612847222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45935.121612847222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45935.121612847222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45935.121612847222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45935.121612847222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45935.121612847222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45935.121612847222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45935.121612847222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45935.121612847222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45935.121612847222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45935.121612847222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45935.121612847222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45935.121612847222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45935.121612847222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45935.121612847222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45935.121612847222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45935.121612847222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45935.121612847222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45935.121612847222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45935.121612847222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45935.121612847222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45935.121612847222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45935.121612847222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45935.121612847222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45935.121612847222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45935.121612847222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45935.121612847222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45935.121612847222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45935.121612847222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45935.121612847222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45935.121612847222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45935.121612847222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45935.121612847222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45935.121612847222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45935.121612847222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45935.121612847222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45935.121612847222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45935.121612847222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45935.121612847222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45935.121612847222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45935.121612847222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45935.121612847222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45935.121612847222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45935.121612847222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45935.121612847222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45935.121612847222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45935.121612847222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45935.121612847222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45935.121612847222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45935.121612847222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45935.121612847222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45935.121612847222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45935.121612847222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45935.121612847222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45935.121612847222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45935.121612847222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45935.121612847222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45935.121612847222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45935.121612847222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45935.121612847222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45935.121612847222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45935.121612847222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45935.121612847222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45935.121612847222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45935.121612847222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45935.121612847222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45935.121612847222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45935.121612847222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45935.121612847222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45935.121612847222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45935.121612847222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45935.121612847222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45935.121612847222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45935.121612847222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45935.121612847222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45935.121612847222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45935.121612847222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45935.121612847222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45935.121612847222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45935.121612847222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45935.121612847222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45935.121612847222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45935.121612847222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45935.121612847222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45935.121612847222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45935.121612847222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45935.121612847222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45935.121612847222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45935.121612847222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45935.121612847222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45935.121612847222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45935.121612847222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45935.121612847222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45935.121612847222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45935.121612847222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45935.121612847222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45935.121612847222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45935.121612847222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45935.121612847222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45935.121612847222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45935.121612847222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45935.121612847222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45935.121612847222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45935.121612847222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45935.121612847222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45935.121612847222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45935.121612847222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45935.121612847222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45935.121612847222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45935.121612847222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45935.121612847222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45935.121612847222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45935.121612847222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45935.121612847222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45935.121612847222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45935.121612847222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45935.121612847222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45935.121612847222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45935.121612847222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45935.121612847222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45935.121612847222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45935.121612847222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45935.121612847222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45935.121612847222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45935.121612847222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45935.121612847222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45935.121612847222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45935.121612847222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45935.121612847222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45935.121612847222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45935.121612847222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45935.121612847222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45935.121612847222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45935.121612847222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45935.121612847222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45935.121612847222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45935.121612847222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45935.121612847222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45935.121612847222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45935.121612847222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45935.121612847222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45935.121612847222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45935.121612847222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45935.121612847222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45935.121612847222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45935.121612847222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45935.121612847222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45935.121612847222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45935.121612847222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45935.121612847222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45935.121612847222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45935.121612847222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45935.121612847222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45935.121612847222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45935.121612847222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45935.121612847222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45935.121612847222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45935.121612847222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45935.121612847222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45935.121612847222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45935.121612847222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45935.121612847222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45935.121612847222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45935.121612847222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45935.121612847222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45935.121612847222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45935.121612847222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45935.121612847222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45935.121612847222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45935.121612847222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45935.121612847222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45935.121612847222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45935.121612847222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45935.121612847222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45935.121612847222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45935.121612847222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45935.121612847222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45935.121612847222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45935.121612847222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45935.121612847222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45935.121612847222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45935.121612847222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45935.121612847222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45935.121612847222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45935.121612847222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45935.121612847222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45935.121612847222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45935.121612847222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45935.121612847222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45935.121612847222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45935.121612847222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45935.121612847222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45935.121612847222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45935.121612847222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45935.121612847222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45935.121612847222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45935.121612847222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45935.121612847222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45935.121612847222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45935.121612847222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45935.121612847222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45935.121612847222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45935.121612847222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45935.121612847222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45935.121612847222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45935.121612847222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45935.121612847222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45935.121612847222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45935.121612847222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45935.121612847222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45935.121612847222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45935.121612847222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45935.121612847222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45935.121612847222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45935.121612847222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45935.121612847222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45935.121612847222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45935.121612847222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45935.121612847222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45935.121612847222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45935.121612847222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45935.121612847222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45935.121612847222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45935.121612847222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45935.121612847222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45935.121612847222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45935.121612847222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45935.121612847222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45935.121612847222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45935.121612847222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45935.121612847222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45935.121612847222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45935.121612847222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45935.121612847222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45935.121612847222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45935.121612847222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45935.121612847222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45935.121612847222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45935.121612847222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45935.121612847222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45935.121612847222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45935.121612847222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45935.121612847222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45935.121612847222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45935.121612847222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45935.121612847222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45935.121612847222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45935.121612847222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45935.121612847222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45935.121612847222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45935.121612847222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45935.121612847222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45935.121612847222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45935.121612847222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45935.121612847222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45935.121612847222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45935.121612847222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45935.121612847222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45935.121612847222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45935.121612847222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45935.121612847222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45935.121612847222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45935.121612847222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45935.121612847222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45935.121612847222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45935.121612847222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45935.121612847222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45935.121612847222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45935.121612847222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45935.121612847222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45935.121612847222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45935.121612847222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45935.121612847222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45935.121612847222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45935.121612847222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45935.121612847222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45935.121612847222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45935.121612847222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45935.121612847222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45935.121612847222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45935.121612847222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45935.121612847222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45935.121612847222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45935.121612847222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45935.121612847222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45935.121612847222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45935.121612847222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45935.121612847222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45935.121612847222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45935.121612847222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45935.121612847222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45935.121612847222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45935.121612847222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45935.121612847222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45935.121612847222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45935.121612847222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45935.121612847222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45935.121612847222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45935.121612847222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45935.121612847222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45935.121612847222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45935.121612847222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45935.121612847222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45935.121612847222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45935.121612847222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45935.121612847222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45935.121612847222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45935.121612847222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45935.121612847222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45935.121612847222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45935.121612847222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45935.121612847222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45935.121612847222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45935.121612847222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45935.121612847222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45935.121612847222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45935.121612847222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45935.121612847222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45935.121612847222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45935.121612847222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45935.121612847222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45935.121612847222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45935.121612847222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45935.121612847222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45935.121612847222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45935.121612847222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45935.121612847222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45935.121612847222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45935.121612847222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45935.121612847222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45935.121612847222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45935.121612847222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45935.121612847222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45935.121612847222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45935.121612847222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45935.121612847222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45935.121612847222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45935.121612847222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45935.121612847222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45935.121612847222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45935.121612847222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45935.121612847222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45935.121612847222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45935.121612847222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45935.121612847222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45935.121612847222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45935.121612847222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45935.121612847222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45935.121612847222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45935.121612847222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45935.121612847222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45935.121612847222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45935.121612847222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45935.121612847222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45935.121612847222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45935.121612847222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45935.121612847222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45935.121612847222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45935.121612847222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45935.121612847222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45935.121612847222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45935.121612847222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45935.121612847222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45935.121612847222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45935.121612847222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45935.121612847222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45935.121612847222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45935.121612847222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45935.121612847222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45935.121612847222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45935.121612847222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45935.121612847222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45935.121612847222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45935.121612847222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45935.121612847222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45935.121612847222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45935.121612847222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45935.121612847222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45935.121612847222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45935.121612847222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45935.121612847222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45935.121612847222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45935.121612847222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45935.121612847222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45935.121612847222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45935.121612847222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45935.121612847222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45935.121612847222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45935.121612847222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45935.121612847222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45935.121612847222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45935.121612847222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45935.121612847222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45935.121612847222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45935.121612847222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45935.121612847222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45935.121612847222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45935.121612847222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45935.121612847222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45935.121612847222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45935.121612847222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45935.121612847222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45935.121612847222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45935.121612847222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45935.121612847222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45935.121612847222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45935.121612847222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45935.121612847222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45935.121612847222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45935.121612847222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45935.121612847222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45935.121612847222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45935.121612847222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45935.121612847222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45935.121612847222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45935.121612847222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45935.121612847222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45935.121612847222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45935.121612847222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45935.121612847222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45935.121612847222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45935.121612847222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45935.121612847222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45935.121612847222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45935.121612847222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45935.121612847222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45935.121612847222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45935.121612847222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45935.121612847222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45935.121612847222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45935.121612847222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45935.121612847222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45935.121612847222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45935.121612847222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45935.121612847222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45935.121612847222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45935.121612847222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45935.121612847222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45935.121612847222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45935.121612847222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45935.121612847222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45935.121612847222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45935.121612847222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45935.121612847222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45935.121612847222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45935.121612847222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45935.121612847222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45935.121612847222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45935.121612847222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45935.121612847222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45935.121612847222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45935.121612847222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45935.121612847222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45935.121612847222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45935.121612847222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45935.121612847222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45935.121612847222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45935.121612847222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45935.121612847222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45935.121612847222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45935.121612847222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45935.121612847222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45935.121612847222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45935.121612847222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45935.121612847222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45935.121612847222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45935.121612847222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45935.121612847222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45935.121612847222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45935.121612847222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45935.121612847222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45935.121612847222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45935.121612847222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45935.121612847222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45935.121612847222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45935.121612847222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45935.121612847222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45935.121612847222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45935.121612847222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45935.121612847222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45935.121612847222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45935.121612847222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45935.121612847222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45935.121612847222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45935.121612847222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45935.121612847222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45935.121612847222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45935.121612847222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45935.121612847222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45935.121612847222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45935.121612847222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45935.121612847222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45935.121612847222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45935.121612847222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45935.121612847222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45935.121612847222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45935.121612847222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45935.121612847222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45935.121612847222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45935.121612847222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45935.121612847222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45935.121612847222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45935.121612847222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45935.121612847222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45935.121612847222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45935.121612847222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45935.121612847222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45935.121612847222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45935.121612847222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45935.121612847222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45935.121612847222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45935.121612847222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45935.121612847222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45935.121612847222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45935.121612847222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45935.121612847222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45935.121612847222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45935.121612847222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45935.121612847222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45935.121612847222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45935.121612847222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45935.121612847222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45935.121612847222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45935.121612847222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45935.121612847222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45935.121612847222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45935.121612847222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45935.121612847222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45935.121612847222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45935.121612847222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45935.121612847222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45935.121612847222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45935.121612847222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45935.121612847222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45935.121612847222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45935.121612847222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45935.121612847222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45935.121612847222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45935.121612847222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45935.121612847222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45935.121612847222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45935.121612847222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45935.121612847222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45935.121612847222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45935.121612847222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45935.121612847222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45935.121612847222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45935.121612847222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45935.121612847222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45935.121612847222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45935.121612847222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45935.121612847222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45935.121612847222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45935.121612847222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45935.121612847222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45935.121612847222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45935.121612847222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45935.121612847222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45935.121612847222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45935.121612847222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45935.121612847222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45935.121612847222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45935.121612847222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45935.121612847222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45935.121612847222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45935.121612847222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45935.121612847222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45935.121612847222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45935.121612847222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45935.121612847222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45935.121612847222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45935.121612847222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45935.121612847222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45935.121612847222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45935.121612847222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45935.121612847222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45935.121612847222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45935.121612847222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45935.121612847222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45935.121612847222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45935.121612847222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45935.121612847222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45935.121612847222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45935.121612847222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45935.121612847222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45935.121612847222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45935.121612847222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45935.121612847222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45935.121612847222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45935.121612847222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45935.121612847222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45935.121612847222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45935.121612847222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45935.121612847222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45935.121612847222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45935.121612847222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45935.121612847222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45935.121612847222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45935.121612847222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45935.121612847222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45935.121612847222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45935.121612847222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45935.121612847222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45935.121612847222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45935.121612847222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45935.121612847222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45935.121612847222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45935.121612847222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45935.121612847222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45935.121612847222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45935.121612847222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45935.121612847222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45935.121612847222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45935.121612847222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45935.121612847222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45935.121612847222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45935.121612847222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45935.121612847222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45935.121612847222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45935.121612847222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45935.121612847222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45935.121612847222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45935.121612847222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45935.121612847222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45935.121612847222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45935.121612847222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45935.121612847222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45935.121612847222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45935.121612847222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45935.121612847222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45935.121612847222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45935.121612847222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45935.121612847222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45935.121612847222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45935.121612847222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45935.121612847222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45935.121612847222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45935.121612847222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45935.121612847222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45935.121612847222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45935.121612847222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45935.121612847222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45935.121612847222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45935.121612847222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45935.121612847222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45935.121612847222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45935.121612847222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45935.121612847222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45935.121612847222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45935.121612847222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45935.121612847222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45935.121612847222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45935.121612847222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45935.121612847222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45935.121612847222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45935.121612847222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45935.121612847222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45935.121612847222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45935.121612847222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45935.121612847222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45935.121612847222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45935.121612847222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45935.121612847222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45935.121612847222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45935.121612847222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45935.121612847222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45935.121612847222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45935.121612847222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45935.121612847222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45935.121612847222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45935.121612847222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45935.121612847222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45935.121612847222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45935.121612847222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45935.121612847222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45935.121612847222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45935.121612847222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45935.121612847222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45935.121612847222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45935.121612847222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45935.121612847222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45935.121612847222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45935.121612847222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45935.121612847222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45935.121612847222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45935.121612847222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45935.121612847222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45935.121612847222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45935.121612847222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45935.121612847222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45935.121612847222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45935.121612847222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45935.121612847222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45935.121612847222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45935.121612847222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45935.121612847222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45935.121612847222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45935.121612847222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45935.121612847222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45935.121612847222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45935.121612847222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45935.121612847222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45935.121612847222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45935.121612847222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45935.121612847222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45935.121612847222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45935.121612847222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45935.121612847222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45935.121612847222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45935.121612847222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45935.121612847222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45935.121612847222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45935.121612847222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45935.121612847222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45935.121612847222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45935.121612847222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45935.121612847222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45935.121612847222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45935.121612847222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45935.121612847222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45935.121612847222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45935.121612847222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45935.121612847222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45935.121612847222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45935.121612847222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45935.121612847222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45935.121612847222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45935.121612847222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45935.121612847222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45935.121612847222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45935.121612847222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45935.121612847222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45935.121612847222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45935.121612847222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45935.121612847222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45935.121612847222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45935.121612847222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45935.121612847222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45935.121612847222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45935.121612847222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45935.121612847222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45935.121612847222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45935.121612847222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45935.121612847222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45935.121612847222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45935.121612847222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45935.121612847222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45935.121612847222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45935.121612847222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45935.121612847222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45935.121612847222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45935.121612847222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45935.121612847222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45935.121612847222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45935.121612847222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45935.121612847222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45935.121612847222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45935.121612847222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45935.121612847222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45935.121612847222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45935.121612847222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45935.121612847222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45935.121612847222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45935.121612847222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45935.121612847222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45935.121612847222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45935.121612847222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45935.121612847222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45935.121612847222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45935.121612847222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45935.121612847222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45935.121612847222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45935.121612847222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45935.121612847222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45935.121612847222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45935.121612847222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45935.121612847222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45935.121612847222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45935.121612847222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45935.121612847222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45935.121612847222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45935.121612847222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45935.121612847222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45935.121612847222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45935.121612847222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45935.121612847222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45935.121612847222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45935.121612847222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45935.121612847222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45935.121612847222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45935.121612847222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45935.121612847222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45935.121612847222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45935.121612847222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45935.121612847222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45935.121612847222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45935.121612847222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45935.121612847222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45935.121612847222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45935.121612847222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45935.121612847222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45935.121612847222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45935.121612847222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45935.121612847222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45935.121612847222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45935.121612847222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45935.121612847222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45935.121612847222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45935.121612847222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45935.121612847222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45935.121612847222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45935.121612847222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45935.121612847222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45935.121612847222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45935.121612847222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45935.121612847222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45935.121612847222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45935.121612847222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45935.121612847222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45935.121612847222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45935.121612847222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45935.121612847222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45935.121612847222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45935.121612847222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45935.121612847222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45935.121612847222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45935.121612847222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45935.121612847222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45935.121612847222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45935.121612847222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45935.121612847222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45935.121612847222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45935.121612847222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45935.121612847222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45935.121612847222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45935.121612847222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45935.121612847222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45935.121612847222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45935.121612847222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45935.121612847222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45935.121612847222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45935.121612847222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45935.121612847222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45935.121612847222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45935.121612847222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45935.121612847222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45935.121612847222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45935.121612847222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45935.121612847222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45935.121612847222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45935.121612847222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45935.121612847222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45935.121612847222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45935.121612847222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45935.121612847222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45935.121612847222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45935.121612847222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45935.121612847222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45935.121612847222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45935.121612847222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45935.121612847222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45935.121612847222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45935.121612847222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45935.121612847222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45935.121612847222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45935.121612847222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45935.121612847222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45935.121612847222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45935.121612847222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45935.121612847222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45935.121612847222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45935.121612847222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45935.121612847222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45935.121612847222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45935.121612847222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45935.121612847222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45935.121612847222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45935.121612847222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45935.121612847222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45935.121612847222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45935.121612847222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45935.121612847222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45935.121612847222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45935.121612847222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45935.121612847222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45935.121612847222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45935.121612847222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45935.121612847222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45935.121612847222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45935.121612847222</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231.64089525462623</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4.2313350694457768</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3</v>
      </c>
      <c r="D4" s="107" t="s">
        <v>36308</v>
      </c>
      <c r="E4" s="112" t="s">
        <v>39043</v>
      </c>
      <c r="F4" s="113">
        <v>45934.702430555553</v>
      </c>
      <c r="G4" s="114">
        <f ca="1">IFERROR(NOW()-F4,"")</f>
        <v>0.41918229166913079</v>
      </c>
      <c r="H4" s="113">
        <v>45934.712175925924</v>
      </c>
      <c r="I4" s="110" t="str">
        <f>IFERROR(VLOOKUP(D4,DB!A:F,6,0),"")</f>
        <v>Generator-SG</v>
      </c>
      <c r="J4" s="110" t="str">
        <f>IFERROR(VLOOKUP(D4,DB!A:G,7,0),"")</f>
        <v>Dead</v>
      </c>
      <c r="K4" s="115" t="s">
        <v>39060</v>
      </c>
      <c r="L4" s="107" t="str">
        <f>IFERROR(VLOOKUP(D4,DB!A:I,9,0),"")</f>
        <v>Latis</v>
      </c>
    </row>
    <row r="5" spans="1:16" ht="15" customHeight="1">
      <c r="A5" s="110" t="s">
        <v>39061</v>
      </c>
      <c r="B5" s="110" t="str">
        <f>IFERROR(VLOOKUP(D5,DB!A:K,11,0),"")</f>
        <v>R4</v>
      </c>
      <c r="C5" s="111">
        <v>1</v>
      </c>
      <c r="D5" s="107" t="s">
        <v>27578</v>
      </c>
      <c r="E5" s="112" t="s">
        <v>38964</v>
      </c>
      <c r="F5" s="113">
        <v>45934.845833333333</v>
      </c>
      <c r="G5" s="114">
        <f ca="1">IFERROR(NOW()-F5,"")</f>
        <v>0.27577951388957445</v>
      </c>
      <c r="H5" s="113">
        <v>45934.813009259262</v>
      </c>
      <c r="I5" s="110" t="str">
        <f>IFERROR(VLOOKUP(D5,DB!A:F,6,0),"")</f>
        <v>SCECO</v>
      </c>
      <c r="J5" s="110" t="str">
        <f>IFERROR(VLOOKUP(D5,DB!A:G,7,0),"")</f>
        <v>Dead</v>
      </c>
      <c r="K5" s="115" t="s">
        <v>39062</v>
      </c>
      <c r="L5" s="107" t="str">
        <f>IFERROR(VLOOKUP(D5,DB!A:I,9,0),"")</f>
        <v>Latis</v>
      </c>
    </row>
    <row r="6" spans="1:16" ht="15" customHeight="1">
      <c r="A6" s="110" t="s">
        <v>39063</v>
      </c>
      <c r="B6" s="110" t="str">
        <f>IFERROR(VLOOKUP(D6,DB!A:K,11,0),"")</f>
        <v>R4</v>
      </c>
      <c r="C6" s="111">
        <v>1</v>
      </c>
      <c r="D6" s="107" t="s">
        <v>34306</v>
      </c>
      <c r="E6" s="112" t="s">
        <v>38964</v>
      </c>
      <c r="F6" s="113">
        <v>45934.995312500003</v>
      </c>
      <c r="G6" s="114">
        <f ca="1">IFERROR(NOW()-F6,"")</f>
        <v>0.12630034721951233</v>
      </c>
      <c r="H6" s="113">
        <v>45934.989328703705</v>
      </c>
      <c r="I6" s="110" t="str">
        <f>IFERROR(VLOOKUP(D6,DB!A:F,6,0),"")</f>
        <v>SCECO</v>
      </c>
      <c r="J6" s="110" t="str">
        <f>IFERROR(VLOOKUP(D6,DB!A:G,7,0),"")</f>
        <v>Dead</v>
      </c>
      <c r="K6" s="115" t="s">
        <v>39064</v>
      </c>
      <c r="L6" s="107" t="str">
        <f>IFERROR(VLOOKUP(D6,DB!A:I,9,0),"")</f>
        <v>Latis</v>
      </c>
    </row>
    <row r="7" spans="1:16" ht="15" customHeight="1">
      <c r="A7" s="110" t="s">
        <v>39065</v>
      </c>
      <c r="B7" s="110" t="str">
        <f>IFERROR(VLOOKUP(D7,DB!A:K,11,0),"")</f>
        <v>R4</v>
      </c>
      <c r="C7" s="111">
        <v>1</v>
      </c>
      <c r="D7" s="107" t="s">
        <v>36696</v>
      </c>
      <c r="E7" s="112" t="s">
        <v>38964</v>
      </c>
      <c r="F7" s="113">
        <v>45935.029861111114</v>
      </c>
      <c r="G7" s="114">
        <f ca="1">IFERROR(NOW()-F7,"")</f>
        <v>9.1751736108562909E-2</v>
      </c>
      <c r="H7" s="113">
        <v>45935.037893518522</v>
      </c>
      <c r="I7" s="110" t="str">
        <f>IFERROR(VLOOKUP(D7,DB!A:F,6,0),"")</f>
        <v>Generator-SG</v>
      </c>
      <c r="J7" s="110" t="str">
        <f>IFERROR(VLOOKUP(D7,DB!A:G,7,0),"")</f>
        <v>Dead</v>
      </c>
      <c r="K7" s="115" t="s">
        <v>39066</v>
      </c>
      <c r="L7" s="107" t="str">
        <f>IFERROR(VLOOKUP(D7,DB!A:I,9,0),"")</f>
        <v>Latis</v>
      </c>
    </row>
    <row r="8" spans="1:16" ht="15" customHeight="1">
      <c r="A8" s="110" t="s">
        <v>39067</v>
      </c>
      <c r="B8" s="110" t="str">
        <f>IFERROR(VLOOKUP(D8,DB!A:K,11,0),"")</f>
        <v>R4</v>
      </c>
      <c r="C8" s="111">
        <v>2</v>
      </c>
      <c r="D8" s="107" t="s">
        <v>25891</v>
      </c>
      <c r="E8" s="112" t="s">
        <v>38964</v>
      </c>
      <c r="F8" s="113"/>
      <c r="G8" s="114">
        <f ca="1">IFERROR(NOW()-F8,"")</f>
        <v>45935.121612847222</v>
      </c>
      <c r="H8" s="113">
        <v>45935.07104166667</v>
      </c>
      <c r="I8" s="110" t="str">
        <f>IFERROR(VLOOKUP(D8,DB!A:F,6,0),"")</f>
        <v>Generator-SG</v>
      </c>
      <c r="J8" s="110" t="str">
        <f>IFERROR(VLOOKUP(D8,DB!A:G,7,0),"")</f>
        <v>Good</v>
      </c>
      <c r="K8" s="115" t="s">
        <v>39068</v>
      </c>
      <c r="L8" s="107" t="str">
        <f>IFERROR(VLOOKUP(D8,DB!A:I,9,0),"")</f>
        <v>Latis</v>
      </c>
    </row>
    <row r="9" spans="1:16" ht="15" customHeight="1">
      <c r="A9" s="110"/>
      <c r="B9" s="110" t="str">
        <f>IFERROR(VLOOKUP(D9,DB!A:K,11,0),"")</f>
        <v/>
      </c>
      <c r="C9" s="111"/>
      <c r="D9" s="107"/>
      <c r="E9" s="112"/>
      <c r="F9" s="113"/>
      <c r="G9" s="114">
        <f ca="1">IFERROR(NOW()-F9,"")</f>
        <v>45935.121612847222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45935.121612847222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45935.121612847222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45935.121612847222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45935.121612847222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45935.121612847222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45935.121612847222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45935.121612847222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45935.121612847222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45935.121612847222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45935.121612847222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45935.121612847222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45935.121612847222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45935.121612847222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45935.121612847222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45935.121612847222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45935.121612847222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45935.121612847222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45935.121612847222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45935.121612847222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45935.121612847222</v>
      </c>
      <c r="H29" s="113"/>
      <c r="I29" s="110" t="str">
        <f>IFERROR(VLOOKUP(D29,DB!A:F,6,0),"")</f>
        <v/>
      </c>
      <c r="J29" s="110" t="str">
        <f>IFERROR(VLOOKUP(D29,DB!A:G,7,0),"")</f>
        <v/>
      </c>
      <c r="K29" s="115"/>
      <c r="L29" s="107"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F12" sqref="F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43.289552662034112</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39043</v>
      </c>
      <c r="F3" s="38">
        <v>45926.188877314817</v>
      </c>
      <c r="G3" s="39">
        <f ca="1">IFERROR(NOW()-F3,"-")</f>
        <v>8.9327355324057862</v>
      </c>
      <c r="H3" s="38">
        <v>45926.158159722225</v>
      </c>
      <c r="I3" s="37" t="str">
        <f>IFERROR(VLOOKUP(D3,DB!A:F,6,0),"")</f>
        <v>SCECO</v>
      </c>
      <c r="J3" s="37" t="str">
        <f>IFERROR(VLOOKUP(D3,DB!A:G,7,0),"")</f>
        <v>Good</v>
      </c>
      <c r="K3" s="37" t="s">
        <v>39072</v>
      </c>
      <c r="L3" s="37" t="str">
        <f>IFERROR(VLOOKUP(D3,DB!A:I,9,0),"")</f>
        <v>Latis</v>
      </c>
      <c r="M3" s="136"/>
    </row>
    <row r="4" spans="1:13" ht="15">
      <c r="A4" s="37" t="s">
        <v>39073</v>
      </c>
      <c r="B4" s="37" t="str">
        <f>IFERROR(VLOOKUP(D4,DB!A:K,11,0),"")</f>
        <v>R5</v>
      </c>
      <c r="C4" s="37">
        <v>1</v>
      </c>
      <c r="D4" s="37" t="s">
        <v>35936</v>
      </c>
      <c r="E4" s="37" t="s">
        <v>38964</v>
      </c>
      <c r="F4" s="38">
        <v>45934.852303240739</v>
      </c>
      <c r="G4" s="39">
        <f ca="1">IFERROR(NOW()-F4,"-")</f>
        <v>0.26930960648314795</v>
      </c>
      <c r="H4" s="38">
        <v>45934.846458333333</v>
      </c>
      <c r="I4" s="37" t="str">
        <f>IFERROR(VLOOKUP(D4,DB!A:F,6,0),"")</f>
        <v>Generator-SG</v>
      </c>
      <c r="J4" s="37" t="str">
        <f>IFERROR(VLOOKUP(D4,DB!A:G,7,0),"")</f>
        <v>Vandalized</v>
      </c>
      <c r="K4" s="37" t="s">
        <v>39074</v>
      </c>
      <c r="L4" s="37" t="str">
        <f>IFERROR(VLOOKUP(D4,DB!A:I,9,0),"")</f>
        <v>Latis</v>
      </c>
      <c r="M4" s="136"/>
    </row>
    <row r="5" spans="1:13" ht="15">
      <c r="A5" s="37" t="s">
        <v>39075</v>
      </c>
      <c r="B5" s="37" t="str">
        <f>IFERROR(VLOOKUP(D5,DB!A:K,11,0),"")</f>
        <v>R5</v>
      </c>
      <c r="C5" s="37">
        <v>1</v>
      </c>
      <c r="D5" s="37" t="s">
        <v>35786</v>
      </c>
      <c r="E5" s="37" t="s">
        <v>38964</v>
      </c>
      <c r="F5" s="38">
        <v>45935.085520833331</v>
      </c>
      <c r="G5" s="39">
        <f ca="1">IFERROR(NOW()-F5,"-")</f>
        <v>3.6092013891902752E-2</v>
      </c>
      <c r="H5" s="38">
        <v>45935.078923611109</v>
      </c>
      <c r="I5" s="37" t="str">
        <f>IFERROR(VLOOKUP(D5,DB!A:F,6,0),"")</f>
        <v>Generator-SG</v>
      </c>
      <c r="J5" s="37" t="str">
        <f>IFERROR(VLOOKUP(D5,DB!A:G,7,0),"")</f>
        <v>Vandalized</v>
      </c>
      <c r="K5" s="37" t="s">
        <v>39074</v>
      </c>
      <c r="L5" s="37" t="str">
        <f>IFERROR(VLOOKUP(D5,DB!A:I,9,0),"")</f>
        <v>Latis</v>
      </c>
      <c r="M5" s="136"/>
    </row>
    <row r="6" spans="1:13" ht="15">
      <c r="A6" s="37" t="s">
        <v>39076</v>
      </c>
      <c r="B6" s="37" t="str">
        <f>IFERROR(VLOOKUP(D6,DB!A:K,11,0),"")</f>
        <v>R5</v>
      </c>
      <c r="C6" s="37">
        <v>2</v>
      </c>
      <c r="D6" s="37" t="s">
        <v>38501</v>
      </c>
      <c r="E6" s="37" t="s">
        <v>38964</v>
      </c>
      <c r="F6" s="38">
        <v>45935.109479166669</v>
      </c>
      <c r="G6" s="39">
        <f ca="1">IFERROR(NOW()-F6,"-")</f>
        <v>1.2133680553233717E-2</v>
      </c>
      <c r="H6" s="38">
        <v>45935.102731481478</v>
      </c>
      <c r="I6" s="37" t="str">
        <f>IFERROR(VLOOKUP(D6,DB!A:F,6,0),"")</f>
        <v>Generator-SG</v>
      </c>
      <c r="J6" s="37" t="str">
        <f>IFERROR(VLOOKUP(D6,DB!A:G,7,0),"")</f>
        <v>Vandalized</v>
      </c>
      <c r="K6" s="37" t="s">
        <v>39077</v>
      </c>
      <c r="L6" s="37" t="str">
        <f>IFERROR(VLOOKUP(D6,DB!A:I,9,0),"")</f>
        <v>Latis</v>
      </c>
      <c r="M6" s="136"/>
    </row>
    <row r="7" spans="1:13" ht="15">
      <c r="A7" s="37"/>
      <c r="B7" s="37" t="str">
        <f>IFERROR(VLOOKUP(D7,DB!A:K,11,0),"")</f>
        <v/>
      </c>
      <c r="C7" s="37"/>
      <c r="D7" s="37"/>
      <c r="E7" s="37"/>
      <c r="F7" s="38"/>
      <c r="G7" s="39">
        <f ca="1">IFERROR(NOW()-F7,"-")</f>
        <v>45935.121612847222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45935.121612847222</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45935.121612847222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45935.121612847222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45935.121612847222</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45935.121612847222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45935.121612847222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45935.121612847222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45935.121612847222</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45935.121612847222</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45935.121612847222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45935.121612847222</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45935.121612847222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45935.121612847222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45935.121612847222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45935.121612847222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45935.121612847222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45935.121612847222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45935.121612847222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45935.121612847222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45935.121612847222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45935.121612847222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45935.121612847222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45935.121612847222</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45935.121612847222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45935.121612847222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45935.121612847222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45935.121612847222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45935.121612847222</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45935.121612847222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45935.121612847222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45935.121612847222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45935.121612847222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45935.121612847222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45935.121612847222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45935.121612847222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45935.121612847222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45935.121612847222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45935.121612847222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45935.121612847222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45935.121612847222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45935.121612847222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45935.121612847222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45935.121612847222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45935.121612847222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45935.121612847222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45935.121612847222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45935.121612847222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45935.121612847222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45935.121612847222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45935.121612847222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45935.121612847222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45935.121612847222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45935.121612847222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45935.121612847222</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45935.121612847222</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45935.121612847222</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45935.121612847222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45935.121612847222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45935.121612847222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45935.121612847222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45935.121612847222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45935.121612847222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45935.121612847222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45935.121612847222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45935.121612847222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45935.121612847222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45935.121612847222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45935.121612847222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45935.121612847222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45935.121612847222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45935.121612847222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45935.121612847222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45935.121612847222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45935.121612847222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45935.121612847222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45935.121612847222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45935.121612847222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45935.121612847222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45935.121612847222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45935.121612847222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45935.121612847222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45935.121612847222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45935.121612847222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45935.121612847222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45935.121612847222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45935.121612847222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45935.121612847222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45935.121612847222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45935.121612847222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45935.121612847222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45935.121612847222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45935.121612847222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45935.121612847222</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45935.121612847222</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45935.121612847222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45935.121612847222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45935.121612847222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45935.121612847222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45935.121612847222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45935.121612847222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45935.121612847222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45935.121612847222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45935.121612847222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45935.121612847222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45935.121612847222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45935.121612847222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45935.121612847222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45935.121612847222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45935.121612847222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45935.121612847222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45935.121612847222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45935.121612847222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45935.121612847222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45935.121612847222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45935.121612847222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45935.121612847222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45935.121612847222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45935.121612847222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45935.121612847222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45935.121612847222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45935.121612847222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45935.121612847222</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45935.121612847222</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45935.121612847222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45935.121612847222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45935.121612847222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45935.121612847222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45935.121612847222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45935.121612847222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45935.121612847222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45935.121612847222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45935.121612847222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45935.121612847222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45935.121612847222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45935.121612847222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45935.121612847222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45935.121612847222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45935.121612847222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45935.121612847222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45935.121612847222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45935.121612847222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45935.121612847222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45935.121612847222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45935.121612847222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45935.121612847222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45935.121612847222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45935.121612847222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45935.121612847222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45935.121612847222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45935.121612847222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45935.121612847222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45935.121612847222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45935.121612847222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45935.121612847222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45935.121612847222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45935.121612847222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45935.121612847222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45935.121612847222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45935.121612847222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45935.121612847222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45935.121612847222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45935.121612847222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45935.121612847222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45935.121612847222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45935.121612847222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45935.121612847222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45935.121612847222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45935.121612847222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45935.121612847222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45935.121612847222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45935.121612847222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45935.121612847222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45935.121612847222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45935.121612847222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45935.121612847222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45935.121612847222</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45935.121612847222</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39078</v>
      </c>
      <c r="B2" s="137" t="s">
        <v>5398</v>
      </c>
      <c r="C2" s="137">
        <v>1</v>
      </c>
      <c r="D2" s="137" t="s">
        <v>32861</v>
      </c>
      <c r="E2" s="137" t="s">
        <v>39079</v>
      </c>
      <c r="F2" s="138">
        <v>45933.880972222221</v>
      </c>
      <c r="G2" s="139">
        <f ca="1">IFERROR(NOW()-F2,"-")</f>
        <v>1.2406406250011059</v>
      </c>
      <c r="H2" s="140">
        <v>45929.455266203702</v>
      </c>
      <c r="I2" s="137" t="str">
        <f>IFERROR(VLOOKUP(D2,DB!A:F,6,0),"")</f>
        <v>SCECO</v>
      </c>
      <c r="J2" s="137" t="str">
        <f>IFERROR(VLOOKUP(D2,DB!A:G,7,0),"")</f>
        <v>In progress</v>
      </c>
      <c r="K2" s="137" t="s">
        <v>39080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39081</v>
      </c>
      <c r="B3" s="137" t="s">
        <v>5398</v>
      </c>
      <c r="C3" s="137">
        <v>1</v>
      </c>
      <c r="D3" s="137" t="s">
        <v>34463</v>
      </c>
      <c r="E3" s="137" t="s">
        <v>39079</v>
      </c>
      <c r="F3" s="138">
        <v>45926.772847222222</v>
      </c>
      <c r="G3" s="139">
        <f ca="1">IFERROR(NOW()-F3,"-")</f>
        <v>8.3487656249999418</v>
      </c>
      <c r="H3" s="140">
        <v>45927.449074074102</v>
      </c>
      <c r="I3" s="137" t="str">
        <f>IFERROR(VLOOKUP(D3,DB!A:F,6,0),"")</f>
        <v>SCECO</v>
      </c>
      <c r="J3" s="137" t="str">
        <f>IFERROR(VLOOKUP(D3,DB!A:G,7,0),"")</f>
        <v>Weak</v>
      </c>
      <c r="K3" s="137" t="s">
        <v>39080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39082</v>
      </c>
      <c r="B4" s="137" t="s">
        <v>5398</v>
      </c>
      <c r="C4" s="137">
        <v>1</v>
      </c>
      <c r="D4" s="137" t="s">
        <v>33408</v>
      </c>
      <c r="E4" s="137" t="s">
        <v>38964</v>
      </c>
      <c r="F4" s="138">
        <v>45934.942245370374</v>
      </c>
      <c r="G4" s="139">
        <f ca="1">IFERROR(NOW()-F4,"-")</f>
        <v>0.17936747684871079</v>
      </c>
      <c r="H4" s="140">
        <v>45934.470231481479</v>
      </c>
      <c r="I4" s="137" t="str">
        <f>IFERROR(VLOOKUP(D4,DB!A:F,6,0),"")</f>
        <v>SCECO</v>
      </c>
      <c r="J4" s="137" t="str">
        <f>IFERROR(VLOOKUP(D4,DB!A:G,7,0),"")</f>
        <v>Dead</v>
      </c>
      <c r="K4" s="137" t="s">
        <v>39080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39083</v>
      </c>
      <c r="B5" s="137" t="str">
        <f>IFERROR(VLOOKUP(D5,DB!A:K,11,0),"")</f>
        <v>R6</v>
      </c>
      <c r="C5" s="137">
        <v>1</v>
      </c>
      <c r="D5" s="137" t="s">
        <v>33684</v>
      </c>
      <c r="E5" s="137" t="s">
        <v>38964</v>
      </c>
      <c r="F5" s="140">
        <v>45933.705324074072</v>
      </c>
      <c r="G5" s="139">
        <f ca="1">IFERROR(NOW()-F5,"-")</f>
        <v>1.4162887731508818</v>
      </c>
      <c r="H5" s="140">
        <v>45933.228229166663</v>
      </c>
      <c r="I5" s="137" t="str">
        <f>IFERROR(VLOOKUP(D5,DB!A:F,6,0),"")</f>
        <v>SCECO</v>
      </c>
      <c r="J5" s="137" t="str">
        <f>IFERROR(VLOOKUP(D5,DB!A:G,7,0),"")</f>
        <v>Weak</v>
      </c>
      <c r="K5" s="137" t="s">
        <v>39084</v>
      </c>
      <c r="L5" s="137" t="str">
        <f>IFERROR(VLOOKUP(D5,DB!A:I,9,0),"")</f>
        <v>Latis</v>
      </c>
    </row>
    <row r="6" spans="1:16383" ht="31.5" customHeight="1">
      <c r="A6" s="121"/>
      <c r="B6" s="137" t="str">
        <f>IFERROR(VLOOKUP(D6,DB!A:K,11,0),"")</f>
        <v/>
      </c>
      <c r="C6" s="137"/>
      <c r="D6" s="137"/>
      <c r="E6" s="137"/>
      <c r="F6" s="137"/>
      <c r="G6" s="137">
        <f ca="1">IFERROR(NOW()-F6,"-")</f>
        <v>45935.121612847222</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45935.121612847222</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45935.121612847222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45935.121612847222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45935.121612847222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45935.121612847222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45935.121612847222</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45935.121612847222</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45935.121612847222</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45935.121612847222</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45935.121612847222</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45935.121612847222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45935.121612847222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45935.121612847222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45935.121612847222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45935.121612847222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45935.121612847222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45935.121612847222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45935.121612847222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45935.121612847222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45935.121612847222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45935.121612847222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45935.121612847222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45935.121612847222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45935.121612847222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45935.121612847222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45935.121612847222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45935.121612847222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45935.121612847222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45935.121612847222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45935.121612847222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45935.121612847222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45935.121612847222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45935.121612847222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45935.121612847222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45935.121612847222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45935.121612847222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45935.121612847222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45935.121612847222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45935.121612847222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45935.121612847222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45935.121612847222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45935.121612847222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45935.121612847222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45935.121612847222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45935.121612847222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45935.121612847222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45935.121612847222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45935.121612847222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45935.121612847222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45935.121612847222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45935.121612847222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45935.121612847222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45935.121612847222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45935.121612847222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45935.121612847222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45935.121612847222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45935.121612847222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45935.121612847222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45935.121612847222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45935.121612847222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45935.121612847222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45935.121612847222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45935.121612847222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45935.121612847222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45935.121612847222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45935.121612847222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45935.121612847222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45935.121612847222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45935.121612847222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45935.121612847222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45935.121612847222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45935.121612847222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45935.121612847222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45935.121612847222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45935.121612847222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45935.121612847222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45935.121612847222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45935.121612847222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45935.121612847222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45935.121612847222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45935.121612847222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45935.121612847222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45935.121612847222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45935.121612847222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45935.121612847222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45935.121612847222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45935.121612847222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45935.121612847222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45935.121612847222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45935.121612847222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45935.121612847222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45935.121612847222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45935.121612847222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45935.121612847222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45935.121612847222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45935.121612847222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45935.121612847222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45935.121612847222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45935.121612847222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45935.121612847222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45935.121612847222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45935.121612847222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45935.121612847222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45935.121612847222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45935.121612847222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45935.121612847222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45935.121612847222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45935.121612847222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45935.121612847222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45935.121612847222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45935.121612847222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45935.121612847222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45935.121612847222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45935.121612847222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45935.121612847222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45935.121612847222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45935.121612847222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45935.121612847222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45935.121612847222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45935.121612847222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45935.121612847222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45935.121612847222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45935.121612847222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45935.121612847222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45935.121612847222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45935.121612847222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45935.121612847222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45935.121612847222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45935.121612847222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45935.121612847222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45935.121612847222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45935.121612847222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45935.121612847222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45935.121612847222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45935.121612847222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45935.121612847222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45935.121612847222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45935.121612847222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45935.121612847222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45935.121612847222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45935.121612847222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45935.121612847222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45935.121612847222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45935.121612847222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45935.121612847222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45935.121612847222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45935.121612847222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45935.121612847222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45935.121612847222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45935.121612847222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45935.121612847222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45935.121612847222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45935.121612847222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45935.121612847222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45935.121612847222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45935.121612847222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45935.121612847222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45935.121612847222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45935.121612847222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45935.121612847222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45935.121612847222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45935.121612847222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45935.121612847222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45935.121612847222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45935.121612847222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45935.121612847222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45935.121612847222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45935.121612847222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45935.121612847222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45935.121612847222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45935.121612847222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45935.121612847222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45935.121612847222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45935.121612847222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45935.121612847222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45935.121612847222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45935.121612847222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45935.121612847222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45935.121612847222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45935.121612847222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45935.121612847222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45935.121612847222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45935.121612847222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45935.121612847222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45935.121612847222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45935.121612847222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45935.121612847222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45935.121612847222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45935.121612847222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45935.121612847222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45935.121612847222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45935.121612847222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45935.121612847222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45935.121612847222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45935.121612847222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45935.121612847222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45935.121612847222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45935.121612847222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45935.121612847222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45935.121612847222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45935.121612847222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45935.121612847222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45935.121612847222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45935.121612847222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45935.121612847222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45935.121612847222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45935.121612847222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45935.121612847222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45935.121612847222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45935.121612847222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45935.121612847222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45935.121612847222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45935.121612847222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45935.121612847222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45935.121612847222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45935.121612847222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45935.121612847222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45935.121612847222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45935.121612847222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45935.121612847222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45935.121612847222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45935.121612847222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45935.121612847222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45935.121612847222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45935.121612847222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45935.121612847222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45935.121612847222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45935.121612847222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45935.121612847222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45935.121612847222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45935.121612847222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45935.121612847222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45935.121612847222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45935.121612847222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45935.121612847222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45935.121612847222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45935.121612847222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45935.121612847222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45935.121612847222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45935.121612847222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45935.121612847222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45935.121612847222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45935.121612847222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45935.121612847222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45935.121612847222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45935.121612847222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45935.121612847222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45935.121612847222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45935.121612847222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45935.121612847222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45935.121612847222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45935.121612847222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45935.121612847222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45935.121612847222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45935.121612847222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45935.121612847222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45935.121612847222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45935.121612847222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45935.121612847222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45935.121612847222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45935.121612847222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45935.121612847222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45935.121612847222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45935.121612847222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45935.121612847222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45935.121612847222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45935.121612847222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45935.121612847222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45935.121612847222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45935.121612847222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45935.121612847222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45935.121612847222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45935.121612847222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45935.121612847222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45935.121612847222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45935.121612847222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45935.121612847222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45935.121612847222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45935.121612847222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45935.121612847222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45935.121612847222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45935.121612847222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45935.121612847222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45935.121612847222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45935.121612847222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45935.121612847222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45935.121612847222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45935.121612847222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45935.121612847222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45935.121612847222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45935.121612847222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45935.121612847222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45935.121612847222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45935.121612847222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45935.121612847222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45935.121612847222</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2025-10-04T23:55:08Z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