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16" documentId="13_ncr:1_{F6CB121F-512D-4AA6-A0C1-0FB36C537598}" xr6:coauthVersionLast="47" xr6:coauthVersionMax="47" xr10:uidLastSave="{38DB9DD4-19AF-4474-A62F-F8E79CF2B49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I7" i="6"/>
  <c r="J7" i="6"/>
  <c r="L7" i="6"/>
  <c r="G8" i="6"/>
  <c r="I8" i="6"/>
  <c r="J8" i="6"/>
  <c r="L8"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6" i="6"/>
  <c r="L2" i="6"/>
  <c r="L6" i="6"/>
  <c r="L4" i="6"/>
  <c r="J6" i="6"/>
  <c r="J2" i="6"/>
  <c r="J4" i="6"/>
  <c r="I4" i="6"/>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57" i="5"/>
  <c r="J57" i="5"/>
  <c r="I57" i="5"/>
  <c r="G57" i="5"/>
  <c r="B5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3" i="6"/>
  <c r="G3" i="6"/>
  <c r="I3" i="6"/>
  <c r="J3" i="6"/>
  <c r="L3" i="6"/>
  <c r="B7" i="6"/>
  <c r="B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<sst xmlns="http://schemas.openxmlformats.org/spreadsheetml/2006/main" count="178596" uniqueCount="39079">
  <si>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</si>
  <si>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</si>
  <si>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</si>
  <si>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</si>
  <si>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</si>
  <si>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</si>
  <si>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</si>
  <si>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</si>
  <si>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</si>
  <si>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</si>
  <si>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</si>
  <si>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</si>
  <si>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</si>
  <si>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</si>
  <si>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</si>
  <si>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</si>
  <si>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</si>
  <si>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</si>
  <si>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</si>
  <si>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</si>
  <si>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</si>
  <si>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</si>
  <si>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</si>
  <si>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</si>
  <si>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</si>
  <si>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</si>
  <si>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</si>
  <si>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</si>
  <si>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</si>
  <si>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</si>
  <si>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</si>
  <si>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</si>
  <si>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</si>
  <si>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</si>
  <si>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</si>
  <si>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</si>
  <si>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</si>
  <si>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</si>
  <si>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</si>
  <si>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</si>
  <si>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</si>
  <si>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</si>
  <si>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</si>
  <si>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</si>
  <si>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</si>
  <si>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</si>
  <si>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</si>
  <si>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</si>
  <si>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</si>
  <si>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</si>
  <si>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</si>
  <si>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</si>
  <si>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</si>
  <si>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</si>
  <si>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</si>
  <si>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</si>
  <si>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</si>
  <si>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</si>
  <si>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</si>
  <si>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</si>
  <si>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</si>
  <si>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</si>
  <si>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</si>
  <si>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</si>
  <si>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</si>
  <si>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</si>
  <si>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</si>
  <si>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</si>
  <si>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</si>
  <si>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</si>
  <si>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</si>
  <si>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</si>
  <si>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</si>
  <si>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</si>
  <si>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</si>
  <si>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</si>
  <si>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</si>
  <si>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</si>
  <si>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</si>
  <si>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</si>
  <si>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</si>
  <si>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</si>
  <si>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</si>
  <si>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</si>
  <si>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</si>
  <si>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</si>
  <si>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</si>
  <si>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</si>
  <si>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</si>
  <si>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</si>
  <si>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</si>
  <si>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</si>
  <si>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</si>
  <si>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</si>
  <si>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</si>
  <si>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</si>
  <si>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</si>
  <si>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</si>
  <si>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</si>
  <si>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</si>
  <si>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</si>
  <si>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</si>
  <si>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</si>
  <si>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</si>
  <si>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</si>
  <si>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</si>
  <si>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</si>
  <si>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</si>
  <si>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</si>
  <si>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</si>
  <si>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</si>
  <si>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</si>
  <si>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</si>
  <si>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</si>
  <si>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</si>
  <si>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</si>
  <si>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</si>
  <si>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</si>
  <si>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</si>
  <si>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</si>
  <si>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</si>
  <si>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</si>
  <si>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</si>
  <si>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</si>
  <si>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</si>
  <si>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</si>
  <si>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</si>
  <si>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</si>
  <si>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</si>
  <si>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</si>
  <si>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</si>
  <si>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</si>
  <si>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</si>
  <si>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</si>
  <si>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</si>
  <si>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</si>
  <si>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</si>
  <si>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</si>
  <si>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</si>
  <si>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</si>
  <si>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</si>
  <si>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</si>
  <si>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</si>
  <si>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</si>
  <si>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</si>
  <si>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</si>
  <si>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</si>
  <si>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</si>
  <si>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</si>
  <si>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</si>
  <si>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</si>
  <si>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</si>
  <si>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</si>
  <si>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</si>
  <si>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</si>
  <si>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</si>
  <si>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</si>
  <si>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</si>
  <si>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</si>
  <si>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</si>
  <si>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</si>
  <si>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</si>
  <si>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</si>
  <si>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</si>
  <si>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</si>
  <si>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</si>
  <si>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</si>
  <si>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</si>
  <si>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</si>
  <si>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</si>
  <si>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</si>
  <si>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</si>
  <si>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</si>
  <si>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</si>
  <si>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</si>
  <si>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</si>
  <si>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</si>
  <si>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</si>
  <si>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</si>
  <si>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</si>
  <si>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</si>
  <si>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</si>
  <si>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</si>
  <si>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</si>
  <si>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</si>
  <si>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</si>
  <si>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</si>
  <si>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</si>
  <si>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</si>
  <si>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</si>
  <si>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</si>
  <si>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</si>
  <si>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</si>
  <si>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</si>
  <si>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</si>
  <si>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</si>
  <si>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</si>
  <si>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</si>
  <si>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</si>
  <si>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</si>
  <si>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</si>
  <si>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</si>
  <si>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</si>
  <si>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</si>
  <si>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</si>
  <si>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</si>
  <si>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</si>
  <si>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</si>
  <si>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</si>
  <si>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</si>
  <si>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</si>
  <si>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</si>
  <si>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</si>
  <si>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</si>
  <si>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</si>
  <si>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</si>
  <si>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</si>
  <si>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</si>
  <si>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</si>
  <si>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</si>
  <si>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</si>
  <si>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</si>
  <si>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</si>
  <si>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</si>
  <si>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</si>
  <si>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</si>
  <si>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</si>
  <si>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</si>
  <si>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</si>
  <si>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</si>
  <si>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</si>
  <si>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</si>
  <si>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</si>
  <si>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</si>
  <si>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</si>
  <si>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</si>
  <si>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</si>
  <si>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</si>
  <si>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</si>
  <si>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</si>
  <si>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</si>
  <si>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</si>
  <si>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</si>
  <si>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</si>
  <si>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</si>
  <si>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</si>
  <si>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</si>
  <si>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</si>
  <si>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</si>
  <si>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</si>
  <si>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</si>
  <si>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</si>
  <si>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</si>
  <si>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</si>
  <si>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</si>
  <si>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</si>
  <si>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</si>
  <si>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</si>
  <si>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</si>
  <si>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</si>
  <si>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</si>
  <si>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</si>
  <si>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</si>
  <si>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</si>
  <si>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</si>
  <si>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</si>
  <si>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</si>
  <si>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</si>
  <si>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</si>
  <si>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</si>
  <si>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</si>
  <si>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</si>
  <si>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</si>
  <si>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</si>
  <si>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</si>
  <si>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</si>
  <si>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</si>
  <si>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</si>
  <si>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</si>
  <si>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</si>
  <si>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</si>
  <si>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</si>
  <si>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</si>
  <si>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</si>
  <si>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</si>
  <si>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</si>
  <si>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</si>
  <si>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</si>
  <si>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</si>
  <si>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</si>
  <si>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</si>
  <si>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</si>
  <si>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</si>
  <si>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</si>
  <si>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</si>
  <si>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</si>
  <si>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</si>
  <si>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</si>
  <si>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</si>
  <si>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</si>
  <si>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</si>
  <si>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</si>
  <si>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</si>
  <si>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</si>
  <si>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</si>
  <si>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</si>
  <si>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</si>
  <si>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</si>
  <si>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</si>
  <si>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</si>
  <si>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</si>
  <si>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</si>
  <si>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</si>
  <si>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</si>
  <si>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</si>
  <si>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</si>
  <si>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</si>
  <si>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</si>
  <si>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</si>
  <si>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</si>
  <si>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</si>
  <si>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</si>
  <si>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</si>
  <si>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</si>
  <si>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</si>
  <si>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</si>
  <si>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</si>
  <si>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</si>
  <si>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</si>
  <si>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</si>
  <si>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</si>
  <si>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</si>
  <si>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</si>
  <si>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</si>
  <si>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</si>
  <si>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</si>
  <si>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</si>
  <si>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</si>
  <si>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</si>
  <si>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</si>
  <si>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</si>
  <si>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</si>
  <si>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</si>
  <si>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</si>
  <si>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</si>
  <si>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</si>
  <si>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</si>
  <si>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</si>
  <si>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</si>
  <si>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</si>
  <si>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</si>
  <si>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</si>
  <si>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</si>
  <si>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</si>
  <si>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</si>
  <si>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</si>
  <si>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</si>
  <si>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</si>
  <si>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</si>
  <si>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</si>
  <si>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</si>
  <si>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</si>
  <si>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</si>
  <si>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</si>
  <si>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</si>
  <si>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</si>
  <si>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</si>
  <si>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</si>
  <si>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</si>
  <si>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</si>
  <si>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</si>
  <si>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</si>
  <si>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</si>
  <si>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</si>
  <si>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</si>
  <si>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</si>
  <si>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</si>
  <si>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</si>
  <si>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</si>
  <si>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</si>
  <si>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</si>
  <si>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</si>
  <si>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</si>
  <si>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</si>
  <si>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</si>
  <si>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</si>
  <si>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</si>
  <si>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</si>
  <si>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</si>
  <si>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</si>
  <si>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</si>
  <si>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</si>
  <si>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</si>
  <si>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</si>
  <si>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</si>
  <si>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</si>
  <si>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</si>
  <si>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</si>
  <si>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</si>
  <si>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</si>
  <si>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</si>
  <si>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</si>
  <si>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</si>
  <si>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</si>
  <si>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</si>
  <si>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</si>
  <si>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</si>
  <si>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</si>
  <si>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</si>
  <si>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</si>
  <si>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</si>
  <si>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</si>
  <si>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</si>
  <si>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</si>
  <si>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</si>
  <si>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</si>
  <si>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</si>
  <si>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</si>
  <si>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</si>
  <si>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</si>
  <si>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</si>
  <si>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</si>
  <si>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</si>
  <si>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</si>
  <si>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</si>
  <si>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</si>
  <si>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</si>
  <si>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</si>
  <si>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</si>
  <si>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</si>
  <si>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</si>
  <si>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</si>
  <si>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</si>
  <si>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</si>
  <si>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</si>
  <si>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</si>
  <si>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</si>
  <si>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</si>
  <si>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</si>
  <si>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</si>
  <si>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</si>
  <si>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</si>
  <si>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</si>
  <si>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</si>
  <si>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</si>
  <si>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</si>
  <si>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</si>
  <si>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</si>
  <si>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</si>
  <si>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</si>
  <si>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</si>
  <si>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</si>
  <si>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</si>
  <si>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</si>
  <si>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</si>
  <si>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</si>
  <si>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</si>
  <si>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</si>
  <si>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</si>
  <si>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</si>
  <si>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</si>
  <si>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</si>
  <si>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</si>
  <si>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</si>
  <si>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</si>
  <si>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</si>
  <si>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</si>
  <si>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</si>
  <si>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</si>
  <si>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</si>
  <si>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</si>
  <si>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</si>
  <si>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</si>
  <si>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</si>
  <si>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</si>
  <si>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</si>
  <si>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</si>
  <si>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</si>
  <si>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</si>
  <si>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</si>
  <si>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</si>
  <si>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</si>
  <si>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</si>
  <si>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</si>
  <si>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</si>
  <si>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</si>
  <si>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</si>
  <si>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</si>
  <si>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</si>
  <si>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</si>
  <si>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</si>
  <si>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</si>
  <si>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</si>
  <si>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</si>
  <si>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</si>
  <si>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</si>
  <si>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</si>
  <si>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</si>
  <si>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</si>
  <si>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</si>
  <si>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</si>
  <si>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</si>
  <si>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</si>
  <si>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</si>
  <si>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</si>
  <si>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</si>
  <si>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</si>
  <si>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</si>
  <si>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</si>
  <si>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</si>
  <si>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</si>
  <si>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</si>
  <si>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</si>
  <si>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</si>
  <si>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</si>
  <si>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</si>
  <si>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</si>
  <si>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</si>
  <si>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</si>
  <si>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</si>
  <si>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</si>
  <si>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</si>
  <si>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</si>
  <si>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</si>
  <si>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</si>
  <si>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</si>
  <si>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</si>
  <si>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</si>
  <si>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</si>
  <si>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</si>
  <si>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</si>
  <si>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</si>
  <si>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</si>
  <si>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</si>
  <si>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</si>
  <si>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</si>
  <si>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</si>
  <si>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</si>
  <si>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</si>
  <si>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</si>
  <si>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</si>
  <si>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</si>
  <si>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</si>
  <si>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</si>
  <si>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</si>
  <si>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</si>
  <si>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</si>
  <si>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</si>
  <si>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</si>
  <si>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</si>
  <si>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</si>
  <si>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</si>
  <si>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</si>
  <si>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</si>
  <si>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</si>
  <si>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</si>
  <si>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</si>
  <si>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</si>
  <si>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</si>
  <si>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</si>
  <si>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</si>
  <si>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</si>
  <si>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</si>
  <si>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</si>
  <si>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</si>
  <si>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</si>
  <si>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</si>
  <si>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</si>
  <si>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</si>
  <si>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</si>
  <si>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</si>
  <si>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</si>
  <si>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</si>
  <si>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</si>
  <si>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</si>
  <si>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</si>
  <si>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</si>
  <si>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</si>
  <si>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</si>
  <si>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</si>
  <si>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</si>
  <si>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</si>
  <si>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</si>
  <si>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</si>
  <si>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</si>
  <si>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</si>
  <si>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</si>
  <si>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</si>
  <si>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</si>
  <si>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</si>
  <si>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</si>
  <si>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</si>
  <si>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</si>
  <si>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</si>
  <si>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</si>
  <si>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</si>
  <si>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</si>
  <si>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</si>
  <si>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</si>
  <si>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</si>
  <si>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</si>
  <si>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</si>
  <si>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</si>
  <si>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</si>
  <si>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</si>
  <si>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</si>
  <si>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</si>
  <si>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</si>
  <si>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</si>
  <si>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</si>
  <si>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</si>
  <si>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</si>
  <si>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</si>
  <si>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</si>
  <si>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</si>
  <si>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</si>
  <si>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</si>
  <si>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</si>
  <si>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</si>
  <si>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</si>
  <si>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</si>
  <si>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</si>
  <si>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</si>
  <si>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</si>
  <si>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</si>
  <si>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</si>
  <si>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</si>
  <si>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</si>
  <si>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</si>
  <si>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</si>
  <si>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</si>
  <si>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</si>
  <si>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</si>
  <si>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</si>
  <si>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</si>
  <si>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</si>
  <si>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</si>
  <si>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</si>
  <si>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</si>
  <si>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</si>
  <si>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</si>
  <si>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</si>
  <si>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</si>
  <si>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</si>
  <si>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</si>
  <si>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</si>
  <si>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</si>
  <si>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</si>
  <si>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</si>
  <si>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</si>
  <si>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</si>
  <si>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</si>
  <si>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</si>
  <si>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</si>
  <si>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</si>
  <si>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</si>
  <si>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</si>
  <si>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</si>
  <si>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</si>
  <si>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</si>
  <si>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</si>
  <si>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</si>
  <si>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</si>
  <si>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</si>
  <si>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</si>
  <si>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</si>
  <si>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</si>
  <si>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</si>
  <si>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</si>
  <si>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</si>
  <si>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</si>
  <si>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</si>
  <si>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</si>
  <si>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</si>
  <si>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</si>
  <si>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</si>
  <si>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</si>
  <si>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</si>
  <si>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</si>
  <si>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</si>
  <si>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</si>
  <si>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</si>
  <si>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</si>
  <si>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</si>
  <si>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</si>
  <si>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</si>
  <si>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</si>
  <si>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</si>
  <si>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</si>
  <si>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</si>
  <si>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</si>
  <si>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</si>
  <si>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</si>
  <si>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</si>
  <si>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</si>
  <si>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</si>
  <si>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</si>
  <si>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</si>
  <si>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</si>
  <si>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</si>
  <si>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</si>
  <si>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</si>
  <si>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</si>
  <si>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</si>
  <si>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</si>
  <si>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</si>
  <si>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</si>
  <si>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</si>
  <si>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</si>
  <si>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</si>
  <si>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</si>
  <si>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</si>
  <si>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</si>
  <si>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</si>
  <si>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</si>
  <si>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</si>
  <si>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</si>
  <si>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</si>
  <si>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</si>
  <si>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</si>
  <si>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</si>
  <si>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</si>
  <si>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</si>
  <si>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</si>
  <si>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</si>
  <si>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</si>
  <si>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</si>
  <si>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</si>
  <si>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</si>
  <si>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</si>
  <si>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</si>
  <si>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</si>
  <si>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</si>
  <si>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</si>
  <si>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</si>
  <si>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</si>
  <si>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</si>
  <si>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</si>
  <si>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</si>
  <si>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</si>
  <si>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</si>
  <si>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</si>
  <si>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</si>
  <si>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</si>
  <si>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</si>
  <si>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</si>
  <si>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</si>
  <si>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</si>
  <si>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</si>
  <si>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</si>
  <si>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</si>
  <si>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</si>
  <si>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</si>
  <si>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</si>
  <si>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</si>
  <si>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</si>
  <si>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</si>
  <si>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</si>
  <si>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</si>
  <si>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</si>
  <si>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</si>
  <si>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</si>
  <si>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</si>
  <si>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</si>
  <si>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</si>
  <si>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</si>
  <si>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</si>
  <si>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</si>
  <si>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</si>
  <si>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</si>
  <si>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</si>
  <si>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</si>
  <si>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</si>
  <si>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</si>
  <si>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</si>
  <si>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</si>
  <si>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</si>
  <si>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</si>
  <si>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</si>
  <si>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</si>
  <si>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</si>
  <si>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</si>
  <si>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</si>
  <si>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</si>
  <si>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</si>
  <si>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</si>
  <si>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</si>
  <si>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</si>
  <si>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</si>
  <si>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</si>
  <si>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</si>
  <si>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</si>
  <si>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</si>
  <si>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</si>
  <si>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</si>
  <si>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</si>
  <si>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</si>
  <si>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</si>
  <si>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</si>
  <si>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</si>
  <si>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</si>
  <si>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</si>
  <si>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</si>
  <si>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</si>
  <si>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</si>
  <si>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</si>
  <si>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</si>
  <si>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</si>
  <si>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</si>
  <si>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</si>
  <si>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</si>
  <si>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</si>
  <si>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</si>
  <si>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</si>
  <si>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</si>
  <si>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</si>
  <si>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</si>
  <si>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</si>
  <si>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</si>
  <si>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</si>
  <si>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</si>
  <si>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</si>
  <si>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</si>
  <si>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</si>
  <si>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</si>
  <si>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</si>
  <si>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</si>
  <si>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</si>
  <si>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</si>
  <si>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</si>
  <si>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</si>
  <si>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</si>
  <si>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</si>
  <si>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</si>
  <si>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</si>
  <si>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</si>
  <si>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</si>
  <si>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</si>
  <si>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</si>
  <si>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</si>
  <si>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</si>
  <si>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</si>
  <si>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</si>
  <si>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</si>
  <si>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</si>
  <si>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</si>
  <si>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</si>
  <si>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</si>
  <si>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</si>
  <si>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</si>
  <si>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</si>
  <si>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</si>
  <si>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</si>
  <si>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</si>
  <si>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</si>
  <si>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</si>
  <si>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</si>
  <si>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</si>
  <si>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</si>
  <si>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</si>
  <si>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</si>
  <si>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</si>
  <si>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</si>
  <si>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</si>
  <si>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</si>
  <si>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</si>
  <si>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</si>
  <si>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</si>
  <si>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</si>
  <si>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</si>
  <si>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</si>
  <si>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</si>
  <si>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</si>
  <si>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</si>
  <si>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</si>
  <si>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</si>
  <si>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</si>
  <si>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</si>
  <si>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</si>
  <si>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</si>
  <si>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</si>
  <si>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</si>
  <si>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</si>
  <si>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</si>
  <si>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</si>
  <si>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</si>
  <si>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</si>
  <si>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</si>
  <si>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</si>
  <si>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</si>
  <si>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</si>
  <si>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</si>
  <si>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</si>
  <si>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</si>
  <si>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</si>
  <si>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</si>
  <si>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</si>
  <si>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</si>
  <si>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</si>
  <si>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</si>
  <si>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</si>
  <si>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</si>
  <si>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</si>
  <si>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</si>
  <si>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</si>
  <si>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</si>
  <si>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</si>
  <si>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</si>
  <si>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</si>
  <si>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</si>
  <si>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</si>
  <si>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</si>
  <si>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</si>
  <si>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</si>
  <si>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</si>
  <si>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</si>
  <si>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</si>
  <si>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</si>
  <si>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</si>
  <si>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</si>
  <si>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</si>
  <si>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</si>
  <si>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</si>
  <si>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</si>
  <si>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</si>
  <si>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</si>
  <si>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</si>
  <si>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</si>
  <si>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</si>
  <si>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</si>
  <si>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</si>
  <si>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</si>
  <si>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</si>
  <si>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</si>
  <si>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</si>
  <si>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</si>
  <si>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</si>
  <si>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</si>
  <si>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</si>
  <si>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</si>
  <si>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</si>
  <si>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</si>
  <si>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</si>
  <si>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</si>
  <si>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</si>
  <si>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</si>
  <si>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</si>
  <si>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</si>
  <si>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</si>
  <si>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</si>
  <si>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</si>
  <si>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</si>
  <si>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</si>
  <si>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</si>
  <si>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</si>
  <si>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</si>
  <si>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</si>
  <si>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</si>
  <si>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</si>
  <si>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</si>
  <si>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</si>
  <si>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</si>
  <si>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</si>
  <si>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</si>
  <si>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</si>
  <si>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</si>
  <si>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</si>
  <si>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</si>
  <si>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</si>
  <si>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</si>
  <si>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</si>
  <si>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</si>
  <si>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</si>
  <si>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</si>
  <si>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</si>
  <si>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</si>
  <si>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</si>
  <si>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</si>
  <si>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</si>
  <si>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</si>
  <si>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</si>
  <si>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</si>
  <si>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</si>
  <si>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</si>
  <si>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</si>
  <si>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</si>
  <si>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</si>
  <si>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</si>
  <si>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</si>
  <si>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</si>
  <si>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</si>
  <si>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</si>
  <si>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</si>
  <si>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</si>
  <si>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</si>
  <si>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</si>
  <si>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</si>
  <si>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</si>
  <si>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</si>
  <si>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</si>
  <si>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</si>
  <si>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</si>
  <si>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</si>
  <si>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</si>
  <si>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</si>
  <si>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</si>
  <si>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</si>
  <si>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</si>
  <si>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</si>
  <si>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</si>
  <si>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</si>
  <si>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</si>
  <si>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</si>
  <si>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</si>
  <si>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</si>
  <si>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</si>
  <si>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</si>
  <si>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</si>
  <si>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</si>
  <si>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</si>
  <si>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</si>
  <si>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</si>
  <si>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</si>
  <si>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</si>
  <si>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</si>
  <si>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</si>
  <si>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</si>
  <si>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</si>
  <si>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</si>
  <si>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</si>
  <si>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</si>
  <si>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</si>
  <si>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</si>
  <si>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</si>
  <si>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</si>
  <si>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</si>
  <si>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</si>
  <si>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</si>
  <si>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</si>
  <si>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</si>
  <si>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</si>
  <si>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</si>
  <si>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</si>
  <si>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</si>
  <si>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</si>
  <si>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</si>
  <si>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</si>
  <si>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</si>
  <si>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</si>
  <si>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</si>
  <si>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</si>
  <si>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</si>
  <si>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</si>
  <si>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</si>
  <si>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</si>
  <si>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</si>
  <si>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</si>
  <si>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</si>
  <si>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</si>
  <si>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</si>
  <si>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</si>
  <si>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</si>
  <si>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</si>
  <si>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</si>
  <si>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</si>
  <si>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</si>
  <si>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</si>
  <si>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</si>
  <si>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</si>
  <si>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</si>
  <si>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</si>
  <si>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</si>
  <si>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</si>
  <si>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</si>
  <si>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</si>
  <si>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</si>
  <si>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</si>
  <si>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</si>
  <si>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</si>
  <si>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</si>
  <si>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</si>
  <si>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</si>
  <si>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</si>
  <si>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</si>
  <si>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</si>
  <si>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</si>
  <si>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</si>
  <si>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</si>
  <si>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</si>
  <si>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</si>
  <si>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</si>
  <si>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</si>
  <si>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</si>
  <si>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</si>
  <si>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</si>
  <si>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</si>
  <si>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</si>
  <si>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</si>
  <si>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</si>
  <si>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</si>
  <si>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</si>
  <si>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</si>
  <si>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</si>
  <si>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</si>
  <si>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</si>
  <si>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</si>
  <si>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</si>
  <si>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</si>
  <si>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</si>
  <si>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</si>
  <si>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</si>
  <si>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</si>
  <si>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</si>
  <si>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</si>
  <si>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</si>
  <si>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</si>
  <si>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</si>
  <si>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</si>
  <si>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</si>
  <si>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</si>
  <si>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</si>
  <si>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</si>
  <si>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</si>
  <si>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</si>
  <si>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</si>
  <si>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</si>
  <si>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</si>
  <si>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</si>
  <si>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</si>
  <si>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</si>
  <si>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</si>
  <si>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</si>
  <si>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</si>
  <si>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</si>
  <si>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</si>
  <si>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</si>
  <si>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</si>
  <si>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</si>
  <si>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</si>
  <si>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</si>
  <si>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</si>
  <si>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</si>
  <si>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</si>
  <si>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</si>
  <si>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</si>
  <si>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</si>
  <si>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</si>
  <si>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</si>
  <si>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</si>
  <si>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</si>
  <si>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</si>
  <si>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</si>
  <si>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</si>
  <si>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</si>
  <si>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</si>
  <si>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</si>
  <si>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</si>
  <si>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</si>
  <si>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</si>
  <si>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</si>
  <si>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</si>
  <si>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</si>
  <si>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</si>
  <si>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</si>
  <si>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</si>
  <si>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</si>
  <si>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</si>
  <si>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</si>
  <si>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</si>
  <si>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</si>
  <si>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</si>
  <si>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</si>
  <si>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</si>
  <si>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</si>
  <si>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</si>
  <si>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</si>
  <si>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</si>
  <si>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</si>
  <si>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</si>
  <si>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</si>
  <si>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</si>
  <si>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</si>
  <si>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</si>
  <si>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</si>
  <si>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</si>
  <si>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</si>
  <si>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</si>
  <si>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</si>
  <si>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</si>
  <si>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</si>
  <si>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</si>
  <si>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</si>
  <si>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</si>
  <si>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</si>
  <si>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</si>
  <si>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</si>
  <si>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</si>
  <si>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</si>
  <si>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</si>
  <si>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</si>
  <si>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</si>
  <si>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</si>
  <si>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</si>
  <si>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</si>
  <si>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</si>
  <si>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</si>
  <si>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</si>
  <si>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</si>
  <si>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</si>
  <si>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</si>
  <si>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</si>
  <si>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</si>
  <si>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</si>
  <si>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</si>
  <si>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</si>
  <si>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</si>
  <si>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</si>
  <si>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</si>
  <si>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</si>
  <si>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</si>
  <si>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</si>
  <si>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</si>
  <si>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</si>
  <si>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</si>
  <si>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</si>
  <si>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</si>
  <si>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</si>
  <si>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</si>
  <si>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</si>
  <si>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</si>
  <si>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</si>
  <si>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</si>
  <si>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</si>
  <si>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</si>
  <si>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</si>
  <si>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</si>
  <si>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</si>
  <si>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</si>
  <si>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</si>
  <si>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</si>
  <si>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</si>
  <si>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</si>
  <si>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</si>
  <si>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</si>
  <si>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</si>
  <si>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</si>
  <si>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</si>
  <si>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</si>
  <si>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</si>
  <si>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</si>
  <si>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</si>
  <si>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</si>
  <si>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</si>
  <si>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</si>
  <si>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</si>
  <si>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</si>
  <si>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</si>
  <si>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</si>
  <si>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</si>
  <si>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</si>
  <si>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</si>
  <si>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</si>
  <si>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</si>
  <si>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</si>
  <si>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</si>
  <si>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</si>
  <si>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</si>
  <si>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</si>
  <si>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</si>
  <si>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</si>
  <si>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</si>
  <si>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</si>
  <si>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</si>
  <si>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</si>
  <si>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</si>
  <si>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</si>
  <si>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</si>
  <si>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</si>
  <si>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</si>
  <si>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</si>
  <si>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</si>
  <si>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</si>
  <si>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</si>
  <si>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</si>
  <si>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</si>
  <si>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</si>
  <si>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</si>
  <si>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</si>
  <si>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</si>
  <si>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</si>
  <si>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</si>
  <si>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</si>
  <si>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</si>
  <si>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</si>
  <si>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</si>
  <si>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</si>
  <si>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</si>
  <si>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</si>
  <si>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</si>
  <si>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</si>
  <si>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</si>
  <si>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</si>
  <si>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</si>
  <si>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</si>
  <si>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</si>
  <si>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</si>
  <si>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</si>
  <si>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</si>
  <si>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</si>
  <si>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</si>
  <si>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</si>
  <si>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</si>
  <si>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</si>
  <si>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</si>
  <si>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</si>
  <si>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</si>
  <si>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</si>
  <si>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</si>
  <si>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</si>
  <si>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</si>
  <si>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</si>
  <si>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</si>
  <si>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</si>
  <si>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</si>
  <si>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</si>
  <si>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</si>
  <si>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</si>
  <si>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</si>
  <si>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</si>
  <si>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</si>
  <si>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</si>
  <si>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</si>
  <si>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</si>
  <si>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</si>
  <si>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</si>
  <si>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</si>
  <si>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</si>
  <si>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</si>
  <si>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</si>
  <si>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</si>
  <si>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</si>
  <si>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</si>
  <si>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</si>
  <si>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</si>
  <si>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</si>
  <si>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</si>
  <si>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</si>
  <si>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</si>
  <si>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</si>
  <si>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</si>
  <si>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</si>
  <si>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</si>
  <si>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</si>
  <si>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</si>
  <si>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</si>
  <si>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</si>
  <si>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</si>
  <si>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</si>
  <si>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</si>
  <si>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</si>
  <si>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</si>
  <si>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</si>
  <si>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</si>
  <si>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</si>
  <si>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</si>
  <si>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</si>
  <si>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</si>
  <si>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</si>
  <si>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</si>
  <si>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</si>
  <si>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</si>
  <si>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</si>
  <si>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</si>
  <si>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</si>
  <si>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</si>
  <si>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</si>
  <si>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</si>
  <si>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</si>
  <si>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</si>
  <si>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</si>
  <si>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</si>
  <si>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</si>
  <si>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</si>
  <si>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</si>
  <si>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</si>
  <si>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</si>
  <si>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</si>
  <si>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</si>
  <si>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</si>
  <si>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</si>
  <si>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</si>
  <si>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</si>
  <si>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</si>
  <si>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</si>
  <si>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</si>
  <si>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</si>
  <si>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</si>
  <si>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</si>
  <si>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</si>
  <si>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</si>
  <si>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</si>
  <si>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</si>
  <si>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</si>
  <si>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</si>
  <si>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</si>
  <si>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</si>
  <si>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</si>
  <si>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</si>
  <si>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</si>
  <si>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</si>
  <si>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</si>
  <si>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</si>
  <si>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</si>
  <si>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</si>
  <si>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</si>
  <si>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</si>
  <si>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</si>
  <si>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</si>
  <si>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</si>
  <si>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</si>
  <si>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</si>
  <si>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</si>
  <si>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</si>
  <si>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</si>
  <si>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</si>
  <si>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</si>
  <si>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</si>
  <si>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</si>
  <si>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</si>
  <si>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</si>
  <si>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</si>
  <si>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</si>
  <si>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</si>
  <si>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</si>
  <si>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</si>
  <si>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</si>
  <si>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</si>
  <si>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</si>
  <si>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</si>
  <si>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</si>
  <si>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</si>
  <si>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</si>
  <si>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</si>
  <si>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</si>
  <si>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</si>
  <si>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</si>
  <si>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</si>
  <si>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</si>
  <si>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</si>
  <si>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</si>
  <si>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</si>
  <si>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</si>
  <si>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</si>
  <si>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</si>
  <si>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</si>
  <si>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</si>
  <si>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</si>
  <si>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</si>
  <si>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</si>
  <si>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</si>
  <si>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</si>
  <si>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</si>
  <si>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</si>
  <si>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</si>
  <si>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</si>
  <si>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</si>
  <si>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</si>
  <si>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</si>
  <si>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</si>
  <si>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</si>
  <si>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</si>
  <si>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</si>
  <si>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</si>
  <si>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</si>
  <si>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</si>
  <si>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</si>
  <si>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</si>
  <si>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</si>
  <si>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</si>
  <si>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</si>
  <si>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</si>
  <si>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</si>
  <si>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</si>
  <si>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</si>
  <si>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</si>
  <si>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</si>
  <si>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</si>
  <si>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</si>
  <si>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</si>
  <si>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</si>
  <si>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</si>
  <si>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</si>
  <si>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</si>
  <si>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</si>
  <si>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</si>
  <si>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</si>
  <si>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</si>
  <si>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</si>
  <si>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</si>
  <si>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</si>
  <si>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</si>
  <si>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</si>
  <si>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</si>
  <si>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</si>
  <si>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</si>
  <si>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</si>
  <si>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</si>
  <si>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</si>
  <si>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</si>
  <si>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</si>
  <si>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</si>
  <si>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</si>
  <si>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</si>
  <si>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</si>
  <si>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</si>
  <si>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</si>
  <si>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</si>
  <si>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</si>
  <si>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</si>
  <si>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</si>
  <si>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</si>
  <si>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</si>
  <si>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</si>
  <si>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</si>
  <si>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</si>
  <si>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</si>
  <si>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</si>
  <si>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</si>
  <si>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</si>
  <si>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</si>
  <si>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</si>
  <si>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</si>
  <si>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</si>
  <si>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</si>
  <si>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</si>
  <si>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</si>
  <si>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</si>
  <si>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</si>
  <si>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</si>
  <si>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</si>
  <si>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</si>
  <si>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</si>
  <si>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</si>
  <si>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</si>
  <si>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</si>
  <si>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</si>
  <si>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</si>
  <si>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</si>
  <si>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</si>
  <si>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</si>
  <si>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</si>
  <si>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</si>
  <si>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</si>
  <si>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</si>
  <si>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</si>
  <si>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</si>
  <si>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</si>
  <si>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</si>
  <si>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</si>
  <si>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</si>
  <si>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</si>
  <si>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</si>
  <si>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</si>
  <si>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</si>
  <si>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</si>
  <si>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</si>
  <si>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</si>
  <si>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</si>
  <si>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</si>
  <si>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</si>
  <si>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</si>
  <si>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</si>
  <si>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</si>
  <si>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</si>
  <si>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</si>
  <si>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</si>
  <si>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</si>
  <si>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</si>
  <si>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</si>
  <si>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</si>
  <si>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</si>
  <si>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</si>
  <si>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</si>
  <si>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</si>
  <si>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</si>
  <si>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</si>
  <si>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</si>
  <si>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</si>
  <si>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</si>
  <si>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</si>
  <si>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</si>
  <si>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</si>
  <si>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</si>
  <si>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</si>
  <si>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</si>
  <si>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</si>
  <si>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</si>
  <si>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</si>
  <si>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</si>
  <si>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</si>
  <si>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</si>
  <si>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</si>
  <si>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</si>
  <si>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</si>
  <si>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</si>
  <si>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</si>
  <si>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</si>
  <si>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</si>
  <si>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</si>
  <si>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</si>
  <si>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</si>
  <si>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</si>
  <si>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</si>
  <si>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</si>
  <si>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</si>
  <si>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</si>
  <si>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</si>
  <si>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</si>
  <si>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</si>
  <si>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</si>
  <si>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</si>
  <si>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</si>
  <si>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</si>
  <si>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</si>
  <si>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</si>
  <si>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</si>
  <si>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</si>
  <si>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</si>
  <si>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</si>
  <si>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</si>
  <si>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</si>
  <si>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</si>
  <si>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</si>
  <si>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</si>
  <si>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</si>
  <si>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</si>
  <si>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</si>
  <si>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</si>
  <si>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</si>
  <si>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</si>
  <si>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</si>
  <si>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</si>
  <si>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</si>
  <si>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</si>
  <si>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</si>
  <si>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</si>
  <si>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</si>
  <si>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</si>
  <si>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</si>
  <si>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</si>
  <si>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</si>
  <si>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</si>
  <si>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</si>
  <si>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</si>
  <si>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</si>
  <si>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</si>
  <si>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</si>
  <si>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</si>
  <si>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</si>
  <si>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</si>
  <si>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</si>
  <si>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</si>
  <si>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</si>
  <si>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</si>
  <si>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</si>
  <si>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</si>
  <si>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</si>
  <si>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</si>
  <si>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</si>
  <si>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</si>
  <si>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</si>
  <si>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</si>
  <si>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</si>
  <si>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</si>
  <si>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</si>
  <si>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</si>
  <si>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</si>
  <si>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</si>
  <si>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</si>
  <si>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</si>
  <si>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</si>
  <si>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</si>
  <si>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</si>
  <si>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</si>
  <si>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</si>
  <si>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</si>
  <si>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</si>
  <si>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</si>
  <si>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</si>
  <si>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</si>
  <si>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</si>
  <si>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</si>
  <si>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</si>
  <si>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</si>
  <si>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</si>
  <si>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</si>
  <si>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</si>
  <si>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</si>
  <si>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</si>
  <si>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</si>
  <si>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</si>
  <si>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</si>
  <si>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</si>
  <si>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</si>
  <si>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</si>
  <si>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</si>
  <si>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</si>
  <si>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</si>
  <si>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</si>
  <si>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</si>
  <si>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</si>
  <si>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</si>
  <si>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</si>
  <si>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</si>
  <si>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</si>
  <si>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</si>
  <si>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</si>
  <si>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</si>
  <si>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</si>
  <si>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</si>
  <si>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</si>
  <si>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</si>
  <si>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</si>
  <si>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</si>
  <si>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</si>
  <si>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</si>
  <si>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</si>
  <si>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</si>
  <si>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</si>
  <si>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</si>
  <si>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</si>
  <si>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</si>
  <si>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</si>
  <si>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</si>
  <si>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</si>
  <si>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</si>
  <si>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</si>
  <si>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</si>
  <si>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</si>
  <si>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</si>
  <si>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</si>
  <si>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</si>
  <si>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</si>
  <si>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</si>
  <si>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</si>
  <si>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</si>
  <si>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</si>
  <si>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</si>
  <si>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</si>
  <si>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</si>
  <si>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</si>
  <si>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</si>
  <si>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</si>
  <si>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</si>
  <si>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</si>
  <si>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</si>
  <si>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</si>
  <si>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</si>
  <si>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</si>
  <si>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</si>
  <si>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</si>
  <si>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</si>
  <si>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</si>
  <si>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</si>
  <si>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</si>
  <si>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</si>
  <si>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</si>
  <si>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</si>
  <si>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</si>
  <si>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</si>
  <si>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</si>
  <si>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</si>
  <si>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</si>
  <si>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</si>
  <si>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</si>
  <si>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</si>
  <si>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</si>
  <si>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</si>
  <si>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</si>
  <si>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</si>
  <si>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</si>
  <si>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</si>
  <si>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</si>
  <si>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</si>
  <si>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</si>
  <si>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</si>
  <si>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</si>
  <si>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</si>
  <si>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</si>
  <si>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</si>
  <si>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</si>
  <si>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</si>
  <si>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</si>
  <si>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</si>
  <si>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</si>
  <si>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</si>
  <si>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</si>
  <si>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</si>
  <si>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</si>
  <si>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</si>
  <si>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</si>
  <si>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</si>
  <si>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</si>
  <si>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</si>
  <si>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</si>
  <si>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</si>
  <si>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</si>
  <si>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</si>
  <si>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</si>
  <si>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</si>
  <si>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</si>
  <si>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</si>
  <si>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</si>
  <si>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</si>
  <si>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</si>
  <si>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</si>
  <si>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</si>
  <si>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</si>
  <si>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</si>
  <si>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</si>
  <si>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</si>
  <si>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</si>
  <si>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</si>
  <si>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</si>
  <si>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</si>
  <si>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</si>
  <si>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</si>
  <si>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</si>
  <si>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</si>
  <si>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</si>
  <si>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</si>
  <si>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</si>
  <si>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</si>
  <si>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</si>
  <si>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</si>
  <si>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</si>
  <si>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</si>
  <si>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</si>
  <si>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</si>
  <si>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</si>
  <si>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</si>
  <si>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</si>
  <si>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</si>
  <si>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</si>
  <si>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</si>
  <si>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</si>
  <si>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</si>
  <si>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</si>
  <si>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</si>
  <si>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</si>
  <si>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</si>
  <si>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</si>
  <si>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</si>
  <si>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</si>
  <si>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</si>
  <si>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</si>
  <si>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</si>
  <si>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</si>
  <si>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</si>
  <si>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</si>
  <si>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</si>
  <si>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</si>
  <si>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</si>
  <si>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</si>
  <si>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</si>
  <si>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</si>
  <si>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</si>
  <si>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</si>
  <si>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</si>
  <si>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</si>
  <si>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</si>
  <si>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</si>
  <si>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</si>
  <si>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</si>
  <si>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</si>
  <si>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</si>
  <si>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</si>
  <si>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</si>
  <si>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</si>
  <si>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</si>
  <si>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</si>
  <si>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</si>
  <si>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</si>
  <si>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</si>
  <si>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</si>
  <si>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</si>
  <si>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</si>
  <si>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</si>
  <si>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</si>
  <si>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</si>
  <si>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</si>
  <si>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</si>
  <si>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</si>
  <si>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</si>
  <si>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</si>
  <si>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</si>
  <si>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</si>
  <si>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</si>
  <si>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</si>
  <si>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</si>
  <si>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</si>
  <si>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</si>
  <si>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</si>
  <si>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</si>
  <si>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</si>
  <si>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</si>
  <si>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</si>
  <si>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</si>
  <si>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</si>
  <si>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</si>
  <si>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</si>
  <si>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</si>
  <si>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</si>
  <si>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</si>
  <si>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</si>
  <si>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</si>
  <si>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</si>
  <si>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</si>
  <si>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</si>
  <si>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</si>
  <si>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</si>
  <si>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</si>
  <si>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</si>
  <si>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</si>
  <si>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</si>
  <si>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</si>
  <si>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</si>
  <si>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</si>
  <si>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</si>
  <si>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</si>
  <si>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</si>
  <si>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</si>
  <si>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</si>
  <si>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</si>
  <si>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</si>
  <si>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</si>
  <si>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</si>
  <si>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</si>
  <si>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</si>
  <si>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</si>
  <si>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</si>
  <si>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</si>
  <si>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</si>
  <si>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</si>
  <si>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</si>
  <si>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</si>
  <si>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</si>
  <si>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</si>
  <si>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</si>
  <si>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</si>
  <si>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</si>
  <si>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</si>
  <si>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</si>
  <si>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</si>
  <si>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</si>
  <si>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</si>
  <si>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</si>
  <si>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</si>
  <si>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</si>
  <si>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</si>
  <si>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</si>
  <si>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</si>
  <si>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</si>
  <si>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</si>
  <si>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</si>
  <si>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</si>
  <si>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</si>
  <si>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</si>
  <si>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</si>
  <si>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</si>
  <si>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</si>
  <si>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</si>
  <si>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</si>
  <si>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</si>
  <si>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</si>
  <si>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</si>
  <si>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</si>
  <si>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</si>
  <si>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</si>
  <si>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</si>
  <si>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</si>
  <si>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</si>
  <si>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</si>
  <si>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</si>
  <si>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</si>
  <si>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</si>
  <si>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</si>
  <si>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</si>
  <si>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</si>
  <si>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</si>
  <si>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</si>
  <si>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</si>
  <si>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</si>
  <si>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</si>
  <si>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</si>
  <si>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</si>
  <si>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</si>
  <si>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</si>
  <si>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</si>
  <si>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</si>
  <si>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</si>
  <si>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</si>
  <si>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</si>
  <si>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</si>
  <si>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</si>
  <si>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</si>
  <si>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</si>
  <si>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</si>
  <si>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</si>
  <si>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</si>
  <si>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</si>
  <si>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</si>
  <si>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</si>
  <si>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</si>
  <si>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</si>
  <si>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</si>
  <si>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</si>
  <si>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</si>
  <si>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</si>
  <si>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</si>
  <si>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</si>
  <si>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</si>
  <si>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</si>
  <si>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</si>
  <si>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</si>
  <si>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</si>
  <si>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</si>
  <si>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</si>
  <si>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</si>
  <si>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</si>
  <si>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</si>
  <si>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</si>
  <si>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</si>
  <si>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</si>
  <si>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</si>
  <si>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</si>
  <si>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</si>
  <si>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</si>
  <si>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</si>
  <si>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</si>
  <si>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</si>
  <si>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</si>
  <si>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</si>
  <si>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</si>
  <si>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</si>
  <si>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</si>
  <si>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</si>
  <si>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</si>
  <si>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</si>
  <si>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</si>
  <si>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</si>
  <si>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</si>
  <si>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</si>
  <si>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</si>
  <si>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</si>
  <si>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</si>
  <si>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</si>
  <si>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</si>
  <si>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</si>
  <si>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</si>
  <si>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</si>
  <si>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</si>
  <si>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</si>
  <si>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</si>
  <si>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</si>
  <si>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</si>
  <si>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</si>
  <si>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</si>
  <si>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</si>
  <si>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</si>
  <si>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</si>
  <si>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</si>
  <si>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</si>
  <si>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</si>
  <si>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</si>
  <si>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</si>
  <si>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</si>
  <si>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</si>
  <si>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</si>
  <si>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</si>
  <si>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</si>
  <si>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</si>
  <si>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</si>
  <si>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</si>
  <si>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</si>
  <si>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</si>
  <si>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</si>
  <si>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</si>
  <si>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</si>
  <si>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</si>
  <si>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</si>
  <si>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</si>
  <si>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</si>
  <si>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</si>
  <si>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</si>
  <si>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</si>
  <si>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</si>
  <si>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</si>
  <si>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</si>
  <si>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</si>
  <si>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</si>
  <si>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</si>
  <si>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</si>
  <si>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</si>
  <si>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</si>
  <si>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</si>
  <si>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</si>
  <si>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</si>
  <si>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</si>
  <si>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</si>
  <si>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</si>
  <si>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</si>
  <si>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</si>
  <si>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</si>
  <si>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</si>
  <si>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</si>
  <si>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</si>
  <si>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</si>
  <si>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</si>
  <si>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</si>
  <si>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</si>
  <si>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</si>
  <si>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</si>
  <si>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</si>
  <si>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</si>
  <si>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</si>
  <si>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</si>
  <si>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</si>
  <si>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</si>
  <si>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</si>
  <si>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</si>
  <si>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</si>
  <si>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</si>
  <si>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</si>
  <si>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</si>
  <si>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</si>
  <si>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</si>
  <si>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</si>
  <si>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</si>
  <si>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</si>
  <si>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</si>
  <si>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</si>
  <si>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</si>
  <si>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</si>
  <si>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</si>
  <si>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</si>
  <si>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</si>
  <si>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</si>
  <si>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</si>
  <si>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</si>
  <si>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</si>
  <si>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</si>
  <si>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</si>
  <si>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</si>
  <si>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</si>
  <si>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</si>
  <si>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</si>
  <si>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</si>
  <si>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</si>
  <si>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</si>
  <si>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</si>
  <si>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</si>
  <si>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</si>
  <si>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</si>
  <si>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</si>
  <si>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</si>
  <si>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</si>
  <si>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</si>
  <si>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</si>
  <si>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</si>
  <si>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</si>
  <si>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</si>
  <si>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</si>
  <si>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</si>
  <si>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</si>
  <si>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</si>
  <si>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</si>
  <si>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</si>
  <si>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</si>
  <si>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</si>
  <si>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</si>
  <si>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</si>
  <si>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</si>
  <si>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</si>
  <si>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</si>
  <si>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</si>
  <si>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</si>
  <si>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</si>
  <si>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</si>
  <si>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</si>
  <si>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</si>
  <si>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</si>
  <si>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</si>
  <si>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</si>
  <si>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</si>
  <si>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</si>
  <si>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</si>
  <si>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</si>
  <si>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</si>
  <si>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</si>
  <si>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</si>
  <si>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</si>
  <si>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</si>
  <si>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</si>
  <si>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</si>
  <si>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</si>
  <si>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</si>
  <si>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</si>
  <si>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</si>
  <si>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</si>
  <si>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</si>
  <si>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</si>
  <si>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</si>
  <si>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</si>
  <si>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</si>
  <si>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</si>
  <si>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</si>
  <si>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</si>
  <si>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</si>
  <si>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</si>
  <si>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</si>
  <si>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</si>
  <si>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</si>
  <si>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</si>
  <si>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</si>
  <si>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</si>
  <si>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</si>
  <si>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</si>
  <si>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</si>
  <si>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</si>
  <si>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</si>
  <si>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</si>
  <si>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</si>
  <si>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</si>
  <si>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</si>
  <si>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</si>
  <si>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</si>
  <si>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</si>
  <si>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</si>
  <si>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</si>
  <si>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</si>
  <si>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</si>
  <si>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</si>
  <si>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</si>
  <si>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</si>
  <si>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</si>
  <si>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</si>
  <si>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</si>
  <si>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</si>
  <si>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</si>
  <si>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</si>
  <si>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</si>
  <si>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</si>
  <si>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</si>
  <si>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</si>
  <si>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</si>
  <si>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</si>
  <si>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</si>
  <si>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</si>
  <si>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</si>
  <si>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</si>
  <si>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</si>
  <si>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</si>
  <si>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</si>
  <si>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</si>
  <si>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</si>
  <si>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</si>
  <si>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</si>
  <si>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</si>
  <si>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</si>
  <si>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</si>
  <si>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</si>
  <si>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</si>
  <si>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</si>
  <si>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</si>
  <si>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</si>
  <si>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</si>
  <si>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</si>
  <si>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</si>
  <si>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</si>
  <si>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</si>
  <si>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</si>
  <si>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</si>
  <si>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</si>
  <si>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</si>
  <si>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</si>
  <si>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</si>
  <si>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</si>
  <si>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</si>
  <si>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</si>
  <si>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</si>
  <si>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</si>
  <si>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</si>
  <si>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</si>
  <si>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</si>
  <si>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</si>
  <si>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</si>
  <si>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</si>
  <si>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</si>
  <si>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</si>
  <si>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</si>
  <si>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</si>
  <si>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</si>
  <si>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</si>
  <si>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</si>
  <si>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</si>
  <si>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</si>
  <si>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</si>
  <si>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</si>
  <si>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</si>
  <si>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</si>
  <si>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</si>
  <si>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</si>
  <si>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</si>
  <si>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</si>
  <si>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</si>
  <si>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</si>
  <si>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</si>
  <si>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</si>
  <si>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</si>
  <si>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</si>
  <si>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</si>
  <si>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</si>
  <si>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</si>
  <si>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</si>
  <si>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</si>
  <si>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</si>
  <si>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</si>
  <si>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</si>
  <si>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</si>
  <si>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</si>
  <si>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</si>
  <si>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</si>
  <si>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</si>
  <si>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</si>
  <si>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</si>
  <si>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</si>
  <si>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</si>
  <si>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</si>
  <si>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</si>
  <si>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</si>
  <si>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</si>
  <si>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</si>
  <si>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</si>
  <si>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</si>
  <si>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</si>
  <si>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</si>
  <si>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</si>
  <si>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</si>
  <si>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</si>
  <si>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</si>
  <si>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</si>
  <si>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</si>
  <si>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</si>
  <si>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</si>
  <si>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</si>
  <si>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</si>
  <si>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</si>
  <si>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</si>
  <si>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</si>
  <si>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</si>
  <si>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</si>
  <si>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</si>
  <si>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</si>
  <si>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</si>
  <si>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</si>
  <si>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</si>
  <si>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</si>
  <si>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</si>
  <si>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</si>
  <si>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</si>
  <si>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</si>
  <si>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</si>
  <si>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</si>
  <si>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</si>
  <si>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</si>
  <si>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</si>
  <si>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</si>
  <si>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</si>
  <si>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</si>
  <si>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</si>
  <si>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</si>
  <si>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</si>
  <si>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</si>
  <si>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</si>
  <si>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</si>
  <si>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</si>
  <si>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</si>
  <si>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</si>
  <si>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</si>
  <si>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</si>
  <si>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</si>
  <si>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</si>
  <si>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</si>
  <si>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</si>
  <si>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</si>
  <si>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</si>
  <si>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</si>
  <si>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</si>
  <si>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</si>
  <si>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</si>
  <si>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</si>
  <si>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</si>
  <si>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</si>
  <si>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</si>
  <si>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</si>
  <si>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</si>
  <si>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</si>
  <si>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</si>
  <si>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</si>
  <si>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</si>
  <si>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</si>
  <si>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</si>
  <si>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</si>
  <si>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</si>
  <si>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</si>
  <si>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</si>
  <si>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</si>
  <si>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</si>
  <si>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</si>
  <si>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</si>
  <si>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</si>
  <si>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</si>
  <si>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</si>
  <si>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</si>
  <si>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</si>
  <si>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</si>
  <si>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</si>
  <si>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</si>
  <si>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</si>
  <si>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</si>
  <si>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</si>
  <si>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</si>
  <si>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</si>
  <si>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</si>
  <si>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</si>
  <si>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</si>
  <si>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</si>
  <si>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</si>
  <si>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</si>
  <si>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</si>
  <si>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</si>
  <si>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</si>
  <si>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</si>
  <si>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</si>
  <si>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</si>
  <si>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</si>
  <si>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</si>
  <si>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</si>
  <si>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</si>
  <si>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</si>
  <si>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</si>
  <si>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</si>
  <si>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</si>
  <si>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</si>
  <si>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</si>
  <si>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</si>
  <si>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</si>
  <si>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</si>
  <si>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</si>
  <si>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</si>
  <si>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</si>
  <si>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</si>
  <si>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</si>
  <si>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</si>
  <si>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</si>
  <si>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</si>
  <si>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</si>
  <si>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</si>
  <si>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</si>
  <si>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</si>
  <si>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</si>
  <si>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</si>
  <si>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</si>
  <si>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</si>
  <si>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</si>
  <si>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</si>
  <si>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</si>
  <si>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</si>
  <si>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</si>
  <si>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</si>
  <si>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</si>
  <si>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</si>
  <si>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</si>
  <si>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</si>
  <si>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</si>
  <si>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</si>
  <si>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</si>
  <si>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</si>
  <si>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</si>
  <si>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</si>
  <si>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</si>
  <si>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</si>
  <si>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</si>
  <si>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</si>
  <si>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</si>
  <si>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</si>
  <si>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</si>
  <si>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</si>
  <si>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</si>
  <si>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</si>
  <si>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</si>
  <si>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</si>
  <si>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</si>
  <si>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</si>
  <si>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</si>
  <si>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</si>
  <si>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</si>
  <si>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</si>
  <si>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</si>
  <si>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</si>
  <si>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</si>
  <si>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</si>
  <si>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</si>
  <si>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</si>
  <si>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</si>
  <si>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</si>
  <si>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</si>
  <si>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</si>
  <si>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</si>
  <si>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</si>
  <si>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</si>
  <si>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</si>
  <si>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</si>
  <si>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</si>
  <si>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</si>
  <si>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</si>
  <si>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</si>
  <si>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</si>
  <si>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</si>
  <si>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</si>
  <si>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</si>
  <si>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</si>
  <si>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</si>
  <si>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</si>
  <si>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</si>
  <si>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</si>
  <si>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</si>
  <si>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</si>
  <si>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</si>
  <si>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</si>
  <si>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</si>
  <si>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</si>
  <si>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</si>
  <si>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</si>
  <si>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</si>
  <si>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</si>
  <si>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</si>
  <si>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</si>
  <si>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</si>
  <si>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</si>
  <si>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</si>
  <si>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</si>
  <si>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</si>
  <si>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</si>
  <si>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</si>
  <si>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</si>
  <si>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</si>
  <si>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</si>
  <si>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</si>
  <si>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</si>
  <si>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</si>
  <si>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</si>
  <si>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</si>
  <si>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</si>
  <si>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</si>
  <si>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</si>
  <si>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</si>
  <si>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</si>
  <si>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</si>
  <si>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</si>
  <si>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</si>
  <si>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</si>
  <si>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</si>
  <si>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</si>
  <si>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</si>
  <si>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</si>
  <si>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</si>
  <si>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</si>
  <si>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</si>
  <si>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</si>
  <si>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</si>
  <si>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</si>
  <si>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</si>
  <si>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</si>
  <si>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</si>
  <si>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</si>
  <si>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</si>
  <si>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</si>
  <si>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</si>
  <si>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</si>
  <si>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</si>
  <si>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</si>
  <si>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</si>
  <si>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</si>
  <si>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</si>
  <si>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</si>
  <si>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</si>
  <si>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</si>
  <si>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</si>
  <si>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</si>
  <si>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</si>
  <si>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</si>
  <si>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</si>
  <si>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</si>
  <si>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</si>
  <si>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</si>
  <si>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</si>
  <si>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</si>
  <si>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</si>
  <si>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</si>
  <si>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</si>
  <si>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</si>
  <si>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</si>
  <si>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</si>
  <si>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</si>
  <si>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</si>
  <si>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</si>
  <si>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</si>
  <si>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</si>
  <si>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</si>
  <si>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</si>
  <si>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</si>
  <si>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</si>
  <si>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</si>
  <si>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</si>
  <si>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</si>
  <si>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</si>
  <si>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</si>
  <si>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</si>
  <si>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</si>
  <si>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</si>
  <si>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</si>
  <si>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</si>
  <si>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</si>
  <si>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</si>
  <si>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</si>
  <si>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</si>
  <si>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</si>
  <si>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</si>
  <si>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</si>
  <si>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</si>
  <si>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</si>
  <si>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</si>
  <si>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</si>
  <si>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</si>
  <si>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</si>
  <si>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</si>
  <si>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</si>
  <si>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</si>
  <si>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</si>
  <si>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</si>
  <si>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</si>
  <si>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</si>
  <si>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</si>
  <si>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</si>
  <si>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</si>
  <si>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</si>
  <si>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</si>
  <si>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</si>
  <si>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</si>
  <si>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</si>
  <si>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</si>
  <si>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</si>
  <si>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</si>
  <si>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</si>
  <si>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</si>
  <si>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</si>
  <si>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</si>
  <si>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</si>
  <si>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</si>
  <si>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</si>
  <si>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</si>
  <si>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</si>
  <si>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</si>
  <si>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</si>
  <si>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</si>
  <si>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</si>
  <si>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</si>
  <si>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</si>
  <si>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</si>
  <si>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</si>
  <si>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</si>
  <si>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</si>
  <si>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</si>
  <si>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</si>
  <si>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</si>
  <si>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</si>
  <si>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</si>
  <si>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</si>
  <si>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</si>
  <si>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</si>
  <si>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</si>
  <si>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</si>
  <si>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</si>
  <si>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</si>
  <si>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</si>
  <si>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</si>
  <si>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</si>
  <si>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</si>
  <si>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</si>
  <si>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</si>
  <si>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</si>
  <si>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</si>
  <si>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</si>
  <si>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</si>
  <si>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</si>
  <si>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</si>
  <si>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</si>
  <si>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</si>
  <si>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</si>
  <si>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</si>
  <si>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</si>
  <si>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</si>
  <si>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</si>
  <si>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</si>
  <si>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</si>
  <si>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</si>
  <si>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</si>
  <si>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</si>
  <si>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</si>
  <si>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</si>
  <si>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</si>
  <si>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</si>
  <si>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</si>
  <si>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</si>
  <si>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</si>
  <si>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</si>
  <si>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</si>
  <si>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</si>
  <si>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</si>
  <si>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</si>
  <si>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</si>
  <si>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</si>
  <si>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</si>
  <si>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</si>
  <si>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</si>
  <si>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</si>
  <si>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</si>
  <si>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</si>
  <si>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</si>
  <si>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</si>
  <si>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</si>
  <si>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</si>
  <si>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</si>
  <si>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</si>
  <si>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</si>
  <si>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</si>
  <si>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</si>
  <si>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</si>
  <si>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</si>
  <si>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</si>
  <si>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</si>
  <si>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</si>
  <si>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</si>
  <si>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</si>
  <si>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</si>
  <si>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</si>
  <si>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</si>
  <si>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</si>
  <si>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</si>
  <si>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</si>
  <si>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</si>
  <si>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</si>
  <si>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</si>
  <si>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</si>
  <si>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</si>
  <si>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</si>
  <si>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</si>
  <si>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</si>
  <si>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</si>
  <si>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</si>
  <si>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</si>
  <si>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</si>
  <si>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</si>
  <si>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</si>
  <si>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</si>
  <si>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</si>
  <si>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</si>
  <si>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</si>
  <si>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</si>
  <si>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</si>
  <si>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</si>
  <si>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</si>
  <si>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</si>
  <si>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</si>
  <si>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</si>
  <si>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</si>
  <si>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</si>
  <si>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</si>
  <si>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</si>
  <si>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</si>
  <si>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</si>
  <si>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</si>
  <si>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</si>
  <si>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</si>
  <si>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</si>
  <si>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</si>
  <si>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</si>
  <si>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</si>
  <si>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</si>
  <si>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</si>
  <si>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</si>
  <si>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</si>
  <si>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</si>
  <si>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</si>
  <si>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</si>
  <si>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</si>
  <si>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</si>
  <si>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</si>
  <si>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</si>
  <si>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</si>
  <si>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</si>
  <si>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</si>
  <si>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</si>
  <si>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</si>
  <si>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</si>
  <si>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</si>
  <si>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</si>
  <si>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</si>
  <si>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</si>
  <si>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</si>
  <si>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</si>
  <si>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</si>
  <si>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</si>
  <si>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</si>
  <si>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</si>
  <si>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</si>
  <si>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</si>
  <si>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</si>
  <si>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</si>
  <si>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</si>
  <si>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</si>
  <si>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</si>
  <si>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</si>
  <si>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</si>
  <si>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</si>
  <si>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</si>
  <si>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</si>
  <si>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</si>
  <si>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</si>
  <si>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</si>
  <si>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</si>
  <si>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</si>
  <si>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</si>
  <si>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</si>
  <si>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</si>
  <si>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</si>
  <si>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</si>
  <si>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</si>
  <si>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</si>
  <si>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</si>
  <si>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</si>
  <si>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</si>
  <si>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</si>
  <si>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</si>
  <si>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</si>
  <si>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</si>
  <si>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</si>
  <si>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</si>
  <si>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</si>
  <si>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</si>
  <si>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</si>
  <si>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</si>
  <si>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</si>
  <si>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</si>
  <si>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</si>
  <si>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</si>
  <si>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</si>
  <si>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</si>
  <si>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</si>
  <si>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</si>
  <si>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</si>
  <si>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</si>
  <si>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</si>
  <si>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</si>
  <si>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</si>
  <si>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</si>
  <si>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</si>
  <si>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</si>
  <si>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</si>
  <si>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</si>
  <si>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</si>
  <si>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</si>
  <si>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</si>
  <si>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</si>
  <si>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</si>
  <si>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</si>
  <si>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</si>
  <si>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</si>
  <si>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</si>
  <si>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</si>
  <si>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</si>
  <si>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</si>
  <si>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</si>
  <si>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</si>
  <si>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</si>
  <si>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</si>
  <si>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</si>
  <si>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</si>
  <si>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</si>
  <si>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</si>
  <si>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</si>
  <si>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</si>
  <si>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</si>
  <si>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</si>
  <si>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</si>
  <si>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</si>
  <si>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</si>
  <si>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</si>
  <si>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</si>
  <si>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</si>
  <si>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</si>
  <si>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</si>
  <si>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</si>
  <si>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</si>
  <si>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</si>
  <si>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</si>
  <si>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</si>
  <si>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</si>
  <si>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</si>
  <si>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</si>
  <si>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</si>
  <si>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</si>
  <si>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</si>
  <si>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</si>
  <si>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</si>
  <si>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</si>
  <si>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</si>
  <si>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</si>
  <si>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</si>
  <si>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</si>
  <si>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</si>
  <si>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</si>
  <si>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</si>
  <si>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</si>
  <si>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</si>
  <si>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</si>
  <si>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</si>
  <si>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</si>
  <si>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</si>
  <si>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</si>
  <si>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</si>
  <si>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</si>
  <si>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</si>
  <si>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</si>
  <si>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</si>
  <si>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</si>
  <si>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</si>
  <si>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</si>
  <si>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</si>
  <si>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</si>
  <si>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</si>
  <si>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</si>
  <si>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</si>
  <si>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</si>
  <si>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</si>
  <si>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</si>
  <si>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</si>
  <si>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</si>
  <si>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</si>
  <si>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</si>
  <si>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</si>
  <si>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</si>
  <si>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</si>
  <si>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</si>
  <si>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</si>
  <si>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</si>
  <si>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</si>
  <si>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</si>
  <si>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</si>
  <si>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</si>
  <si>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</si>
  <si>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</si>
  <si>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</si>
  <si>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</si>
  <si>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</si>
  <si>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</si>
  <si>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</si>
  <si>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</si>
  <si>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</si>
  <si>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</si>
  <si>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</si>
  <si>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</si>
  <si>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</si>
  <si>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</si>
  <si>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</si>
  <si>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</si>
  <si>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</si>
  <si>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</si>
  <si>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</si>
  <si>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</si>
  <si>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</si>
  <si>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</si>
  <si>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</si>
  <si>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</si>
  <si>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</si>
  <si>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</si>
  <si>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</si>
  <si>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</si>
  <si>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</si>
  <si>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</si>
  <si>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</si>
  <si>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</si>
  <si>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</si>
  <si>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</si>
  <si>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</si>
  <si>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</si>
  <si>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</si>
  <si>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</si>
  <si>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</si>
  <si>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</si>
  <si>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</si>
  <si>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</si>
  <si>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</si>
  <si>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</si>
  <si>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</si>
  <si>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</si>
  <si>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</si>
  <si>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</si>
  <si>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</si>
  <si>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</si>
  <si>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</si>
  <si>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</si>
  <si>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</si>
  <si>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</si>
  <si>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</si>
  <si>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</si>
  <si>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</si>
  <si>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</si>
  <si>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</si>
  <si>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</si>
  <si>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</si>
  <si>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</si>
  <si>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</si>
  <si>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</si>
  <si>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</si>
  <si>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</si>
  <si>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</si>
  <si>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</si>
  <si>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</si>
  <si>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</si>
  <si>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</si>
  <si>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</si>
  <si>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</si>
  <si>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</si>
  <si>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</si>
  <si>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</si>
  <si>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</si>
  <si>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</si>
  <si>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</si>
  <si>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</si>
  <si>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</si>
  <si>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</si>
  <si>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</si>
  <si>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</si>
  <si>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</si>
  <si>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</si>
  <si>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</si>
  <si>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</si>
  <si>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</si>
  <si>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</si>
  <si>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</si>
  <si>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</si>
  <si>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</si>
  <si>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</si>
  <si>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</si>
  <si>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</si>
  <si>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</si>
  <si>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</si>
  <si>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</si>
  <si>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</si>
  <si>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</si>
  <si>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</si>
  <si>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</si>
  <si>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</si>
  <si>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</si>
  <si>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</si>
  <si>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</si>
  <si>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</si>
  <si>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</si>
  <si>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</si>
  <si>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</si>
  <si>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</si>
  <si>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</si>
  <si>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</si>
  <si>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</si>
  <si>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</si>
  <si>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</si>
  <si>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</si>
  <si>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</si>
  <si>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</si>
  <si>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</si>
  <si>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</si>
  <si>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</si>
  <si>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</si>
  <si>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</si>
  <si>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</si>
  <si>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</si>
  <si>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</si>
  <si>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</si>
  <si>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</si>
  <si>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</si>
  <si>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</si>
  <si>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</si>
  <si>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</si>
  <si>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</si>
  <si>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</si>
  <si>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</si>
  <si>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</si>
  <si>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</si>
  <si>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</si>
  <si>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</si>
  <si>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</si>
  <si>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</si>
  <si>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</si>
  <si>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</si>
  <si>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</si>
  <si>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</si>
  <si>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</si>
  <si>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</si>
  <si>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</si>
  <si>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</si>
  <si>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</si>
  <si>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</si>
  <si>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</si>
  <si>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</si>
  <si>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</si>
  <si>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</si>
  <si>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</si>
  <si>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</si>
  <si>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</si>
  <si>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</si>
  <si>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</si>
  <si>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</si>
  <si>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</si>
  <si>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</si>
  <si>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</si>
  <si>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</si>
  <si>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</si>
  <si>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</si>
  <si>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</si>
  <si>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</si>
  <si>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</si>
  <si>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</si>
  <si>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</si>
  <si>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</si>
  <si>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</si>
  <si>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</si>
  <si>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</si>
  <si>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</si>
  <si>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</si>
  <si>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</si>
  <si>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</si>
  <si>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</si>
  <si>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</si>
  <si>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</si>
  <si>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</si>
  <si>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</si>
  <si>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</si>
  <si>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</si>
  <si>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</si>
  <si>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</si>
  <si>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</si>
  <si>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</si>
  <si>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</si>
  <si>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</si>
  <si>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</si>
  <si>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</si>
  <si>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</si>
  <si>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</si>
  <si>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</si>
  <si>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</si>
  <si>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</si>
  <si>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</si>
  <si>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</si>
  <si>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</si>
  <si>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</si>
  <si>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</si>
  <si>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</si>
  <si>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</si>
  <si>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</si>
  <si>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</si>
  <si>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</si>
  <si>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</si>
  <si>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</si>
  <si>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</si>
  <si>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</si>
  <si>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</si>
  <si>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</si>
  <si>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</si>
  <si>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</si>
  <si>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</si>
  <si>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</si>
  <si>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</si>
  <si>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</si>
  <si>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</si>
  <si>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</si>
  <si>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</si>
  <si>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</si>
  <si>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</si>
  <si>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</si>
  <si>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</si>
  <si>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</si>
  <si>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</si>
  <si>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</si>
  <si>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</si>
  <si>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</si>
  <si>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</si>
  <si>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</si>
  <si>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</si>
  <si>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</si>
  <si>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</si>
  <si>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</si>
  <si>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</si>
  <si>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</si>
  <si>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</si>
  <si>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</si>
  <si>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</si>
  <si>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</si>
  <si>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</si>
  <si>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</si>
  <si>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</si>
  <si>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</si>
  <si>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</si>
  <si>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</si>
  <si>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</si>
  <si>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</si>
  <si>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</si>
  <si>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</si>
  <si>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</si>
  <si>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</si>
  <si>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</si>
  <si>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</si>
  <si>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</si>
  <si>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</si>
  <si>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</si>
  <si>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</si>
  <si>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</si>
  <si>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</si>
  <si>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</si>
  <si>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</si>
  <si>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</si>
  <si>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</si>
  <si>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</si>
  <si>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</si>
  <si>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</si>
  <si>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</si>
  <si>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</si>
  <si>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</si>
  <si>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</si>
  <si>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</si>
  <si>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</si>
  <si>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</si>
  <si>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</si>
  <si>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</si>
  <si>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</si>
  <si>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</si>
  <si>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</si>
  <si>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</si>
  <si>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</si>
  <si>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</si>
  <si>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</si>
  <si>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</si>
  <si>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</si>
  <si>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</si>
  <si>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</si>
  <si>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</si>
  <si>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</si>
  <si>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</si>
  <si>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</si>
  <si>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</si>
  <si>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</si>
  <si>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</si>
  <si>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</si>
  <si>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</si>
  <si>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</si>
  <si>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</si>
  <si>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</si>
  <si>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</si>
  <si>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</si>
  <si>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</si>
  <si>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</si>
  <si>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</si>
  <si>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</si>
  <si>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</si>
  <si>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</si>
  <si>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</si>
  <si>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</si>
  <si>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</si>
  <si>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</si>
  <si>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</si>
  <si>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</si>
  <si>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</si>
  <si>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</si>
  <si>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</si>
  <si>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</si>
  <si>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</si>
  <si>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</si>
  <si>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</si>
  <si>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</si>
  <si>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</si>
  <si>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</si>
  <si>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</si>
  <si>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</si>
  <si>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</si>
  <si>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</si>
  <si>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</si>
  <si>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</si>
  <si>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</si>
  <si>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</si>
  <si>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</si>
  <si>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</si>
  <si>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</si>
  <si>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</si>
  <si>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</si>
  <si>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</si>
  <si>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</si>
  <si>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</si>
  <si>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</si>
  <si>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</si>
  <si>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</si>
  <si>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</si>
  <si>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</si>
  <si>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</si>
  <si>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</si>
  <si>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</si>
  <si>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</si>
  <si>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</si>
  <si>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</si>
  <si>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</si>
  <si>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</si>
  <si>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</si>
  <si>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</si>
  <si>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</si>
  <si>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</si>
  <si>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</si>
  <si>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</si>
  <si>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</si>
  <si>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</si>
  <si>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</si>
  <si>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</si>
  <si>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</si>
  <si>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</si>
  <si>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</si>
  <si>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</si>
  <si>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</si>
  <si>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</si>
  <si>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</si>
  <si>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</si>
  <si>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</si>
  <si>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</si>
  <si>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</si>
  <si>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</si>
  <si>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</si>
  <si>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</si>
  <si>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</si>
  <si>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</si>
  <si>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</si>
  <si>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</si>
  <si>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</si>
  <si>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</si>
  <si>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</si>
  <si>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</si>
  <si>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</si>
  <si>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</si>
  <si>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</si>
  <si>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</si>
  <si>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</si>
  <si>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</si>
  <si>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</si>
  <si>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</si>
  <si>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</si>
  <si>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</si>
  <si>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</si>
  <si>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</si>
  <si>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</si>
  <si>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</si>
  <si>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</si>
  <si>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</si>
  <si>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</si>
  <si>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</si>
  <si>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</si>
  <si>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</si>
  <si>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</si>
  <si>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</si>
  <si>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</si>
  <si>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</si>
  <si>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</si>
  <si>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</si>
  <si>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</si>
  <si>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</si>
  <si>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</si>
  <si>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</si>
  <si>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</si>
  <si>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</si>
  <si>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</si>
  <si>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</si>
  <si>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</si>
  <si>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</si>
  <si>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</si>
  <si>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</si>
  <si>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</si>
  <si>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</si>
  <si>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</si>
  <si>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</si>
  <si>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</si>
  <si>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</si>
  <si>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</si>
  <si>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</si>
  <si>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</si>
  <si>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</si>
  <si>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</si>
  <si>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</si>
  <si>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</si>
  <si>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</si>
  <si>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</si>
  <si>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</si>
  <si>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</si>
  <si>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</si>
  <si>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</si>
  <si>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</si>
  <si>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</si>
  <si>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</si>
  <si>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</si>
  <si>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</si>
  <si>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</si>
  <si>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</si>
  <si>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</si>
  <si>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</si>
  <si>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</si>
  <si>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</si>
  <si>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</si>
  <si>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</si>
  <si>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</si>
  <si>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</si>
  <si>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</si>
  <si>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</si>
  <si>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</si>
  <si>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</si>
  <si>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</si>
  <si>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</si>
  <si>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</si>
  <si>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</si>
  <si>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</si>
  <si>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</si>
  <si>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</si>
  <si>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</si>
  <si>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</si>
  <si>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</si>
  <si>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</si>
  <si>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</si>
  <si>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</si>
  <si>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</si>
  <si>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</si>
  <si>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</si>
  <si>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</si>
  <si>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</si>
  <si>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</si>
  <si>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</si>
  <si>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</si>
  <si>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</si>
  <si>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</si>
  <si>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</si>
  <si>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</si>
  <si>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</si>
  <si>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</si>
  <si>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</si>
  <si>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</si>
  <si>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</si>
  <si>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</si>
  <si>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</si>
  <si>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</si>
  <si>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</si>
  <si>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</si>
  <si>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</si>
  <si>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</si>
  <si>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</si>
  <si>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</si>
  <si>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</si>
  <si>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</si>
  <si>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</si>
  <si>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</si>
  <si>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</si>
  <si>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</si>
  <si>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</si>
  <si>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</si>
  <si>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</si>
  <si>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</si>
  <si>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</si>
  <si>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</si>
  <si>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</si>
  <si>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</si>
  <si>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</si>
  <si>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</si>
  <si>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</si>
  <si>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</si>
  <si>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</si>
  <si>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</si>
  <si>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</si>
  <si>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</si>
  <si>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</si>
  <si>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</si>
  <si>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</si>
  <si>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</si>
  <si>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</si>
  <si>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</si>
  <si>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</si>
  <si>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</si>
  <si>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</si>
  <si>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</si>
  <si>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</si>
  <si>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</si>
  <si>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</si>
  <si>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</si>
  <si>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</si>
  <si>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</si>
  <si>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</si>
  <si>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</si>
  <si>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</si>
  <si>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</si>
  <si>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</si>
  <si>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</si>
  <si>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</si>
  <si>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</si>
  <si>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</si>
  <si>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</si>
  <si>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</si>
  <si>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</si>
  <si>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</si>
  <si>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</si>
  <si>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</si>
  <si>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</si>
  <si>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</si>
  <si>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</si>
  <si>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</si>
  <si>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</si>
  <si>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</si>
  <si>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</si>
  <si>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</si>
  <si>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</si>
  <si>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</si>
  <si>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</si>
  <si>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</si>
  <si>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</si>
  <si>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</si>
  <si>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</si>
  <si>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</si>
  <si>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</si>
  <si>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</si>
  <si>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</si>
  <si>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</si>
  <si>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</si>
  <si>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</si>
  <si>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</si>
  <si>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</si>
  <si>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</si>
  <si>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</si>
  <si>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</si>
  <si>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</si>
  <si>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</si>
  <si>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</si>
  <si>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</si>
  <si>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</si>
  <si>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</si>
  <si>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</si>
  <si>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</si>
  <si>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</si>
  <si>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</si>
  <si>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</si>
  <si>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</si>
  <si>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</si>
  <si>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</si>
  <si>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</si>
  <si>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</si>
  <si>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</si>
  <si>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</si>
  <si>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</si>
  <si>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</si>
  <si>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</si>
  <si>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</si>
  <si>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</si>
  <si>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</si>
  <si>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</si>
  <si>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</si>
  <si>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</si>
  <si>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</si>
  <si>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</si>
  <si>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</si>
  <si>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</si>
  <si>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</si>
  <si>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</si>
  <si>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</si>
  <si>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</si>
  <si>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</si>
  <si>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</si>
  <si>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</si>
  <si>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</si>
  <si>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</si>
  <si>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</si>
  <si>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</si>
  <si>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</si>
  <si>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</si>
  <si>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</si>
  <si>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</si>
  <si>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</si>
  <si>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</si>
  <si>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</si>
  <si>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</si>
  <si>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</si>
  <si>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</si>
  <si>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</si>
  <si>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</si>
  <si>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</si>
  <si>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</si>
  <si>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</si>
  <si>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</si>
  <si>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</si>
  <si>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</si>
  <si>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</si>
  <si>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</si>
  <si>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</si>
  <si>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</si>
  <si>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</si>
  <si>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</si>
  <si>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</si>
  <si>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</si>
  <si>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</si>
  <si>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</si>
  <si>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</si>
  <si>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</si>
  <si>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</si>
  <si>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</si>
  <si>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</si>
  <si>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</si>
  <si>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</si>
  <si>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</si>
  <si>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</si>
  <si>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</si>
  <si>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</si>
  <si>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</si>
  <si>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</si>
  <si>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</si>
  <si>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</si>
  <si>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</si>
  <si>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</si>
  <si>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</si>
  <si>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</si>
  <si>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</si>
  <si>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</si>
  <si>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</si>
  <si>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</si>
  <si>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</si>
  <si>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</si>
  <si>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</si>
  <si>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</si>
  <si>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</si>
  <si>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</si>
  <si>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</si>
  <si>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</si>
  <si>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</si>
  <si>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</si>
  <si>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</si>
  <si>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</si>
  <si>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</si>
  <si>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</si>
  <si>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</si>
  <si>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</si>
  <si>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</si>
  <si>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</si>
  <si>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</si>
  <si>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</si>
  <si>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</si>
  <si>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</si>
  <si>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</si>
  <si>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</si>
  <si>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</si>
  <si>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</si>
  <si>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</si>
  <si>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</si>
  <si>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</si>
  <si>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</si>
  <si>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</si>
  <si>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</si>
  <si>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</si>
  <si>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</si>
  <si>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</si>
  <si>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</si>
  <si>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</si>
  <si>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</si>
  <si>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</si>
  <si>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</si>
  <si>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</si>
  <si>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</si>
  <si>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</si>
  <si>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</si>
  <si>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</si>
  <si>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</si>
  <si>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</si>
  <si>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</si>
  <si>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</si>
  <si>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</si>
  <si>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</si>
  <si>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</si>
  <si>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</si>
  <si>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</si>
  <si>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</si>
  <si>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</si>
  <si>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</si>
  <si>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</si>
  <si>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</si>
  <si>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</si>
  <si>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</si>
  <si>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</si>
  <si>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</si>
  <si>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</si>
  <si>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</si>
  <si>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</si>
  <si>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</si>
  <si>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</si>
  <si>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</si>
  <si>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</si>
  <si>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</si>
  <si>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</si>
  <si>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</si>
  <si>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</si>
  <si>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</si>
  <si>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</si>
  <si>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</si>
  <si>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</si>
  <si>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</si>
  <si>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</si>
  <si>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</si>
  <si>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</si>
  <si>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</si>
  <si>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</si>
  <si>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</si>
  <si>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</si>
  <si>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</si>
  <si>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</si>
  <si>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</si>
  <si>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</si>
  <si>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</si>
  <si>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</si>
  <si>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</si>
  <si>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</si>
  <si>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</si>
  <si>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</si>
  <si>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</si>
  <si>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</si>
  <si>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</si>
  <si>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</si>
  <si>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</si>
  <si>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</si>
  <si>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</si>
  <si>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</si>
  <si>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</si>
  <si>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</si>
  <si>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</si>
  <si>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</si>
  <si>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</si>
  <si>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</si>
  <si>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</si>
  <si>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</si>
  <si>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</si>
  <si>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</si>
  <si>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</si>
  <si>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</si>
  <si>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</si>
  <si>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</si>
  <si>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</si>
  <si>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</si>
  <si>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</si>
  <si>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</si>
  <si>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</si>
  <si>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</si>
  <si>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</si>
  <si>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</si>
  <si>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</si>
  <si>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</si>
  <si>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</si>
  <si>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</si>
  <si>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</si>
  <si>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</si>
  <si>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</si>
  <si>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</si>
  <si>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</si>
  <si>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</si>
  <si>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</si>
  <si>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</si>
  <si>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</si>
  <si>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</si>
  <si>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</si>
  <si>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</si>
  <si>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</si>
  <si>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</si>
  <si>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</si>
  <si>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</si>
  <si>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</si>
  <si>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</si>
  <si>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</si>
  <si>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</si>
  <si>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</si>
  <si>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</si>
  <si>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</si>
  <si>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</si>
  <si>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</si>
  <si>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</si>
  <si>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</si>
  <si>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</si>
  <si>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</si>
  <si>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</si>
  <si>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</si>
  <si>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</si>
  <si>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</si>
  <si>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</si>
  <si>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</si>
  <si>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</si>
  <si>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</si>
  <si>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</si>
  <si>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</si>
  <si>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</si>
  <si>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</si>
  <si>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</si>
  <si>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</si>
  <si>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</si>
  <si>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</si>
  <si>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</si>
  <si>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</si>
  <si>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</si>
  <si>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</si>
  <si>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</si>
  <si>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</si>
  <si>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</si>
  <si>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</si>
  <si>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</si>
  <si>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</si>
  <si>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</si>
  <si>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</si>
  <si>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</si>
  <si>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</si>
  <si>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</si>
  <si>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</si>
  <si>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</si>
  <si>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</si>
  <si>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</si>
  <si>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</si>
  <si>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</si>
  <si>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</si>
  <si>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</si>
  <si>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</si>
  <si>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</si>
  <si>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</si>
  <si>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</si>
  <si>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</si>
  <si>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</si>
  <si>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</si>
  <si>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</si>
  <si>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</si>
  <si>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</si>
  <si>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</si>
  <si>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</si>
  <si>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</si>
  <si>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</si>
  <si>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</si>
  <si>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</si>
  <si>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</si>
  <si>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</si>
  <si>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</si>
  <si>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</si>
  <si>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</si>
  <si>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</si>
  <si>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</si>
  <si>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</si>
  <si>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</si>
  <si>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</si>
  <si>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</si>
  <si>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</si>
  <si>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</si>
  <si>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</si>
  <si>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</si>
  <si>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</si>
  <si>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</si>
  <si>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</si>
  <si>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</si>
  <si>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</si>
  <si>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</si>
  <si>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</si>
  <si>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</si>
  <si>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</si>
  <si>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</si>
  <si>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</si>
  <si>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</si>
  <si>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</si>
  <si>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</si>
  <si>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</si>
  <si>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</si>
  <si>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</si>
  <si>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</si>
  <si>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</si>
  <si>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</si>
  <si>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</si>
  <si>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</si>
  <si>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</si>
  <si>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</si>
  <si>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</si>
  <si>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</si>
  <si>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</si>
  <si>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</si>
  <si>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</si>
  <si>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</si>
  <si>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</si>
  <si>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</si>
  <si>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</si>
  <si>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</si>
  <si>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</si>
  <si>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</si>
  <si>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</si>
  <si>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</si>
  <si>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</si>
  <si>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</si>
  <si>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</si>
  <si>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</si>
  <si>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</si>
  <si>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</si>
  <si>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</si>
  <si>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</si>
  <si>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</si>
  <si>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</si>
  <si>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</si>
  <si>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</si>
  <si>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</si>
  <si>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</si>
  <si>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</si>
  <si>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</si>
  <si>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</si>
  <si>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</si>
  <si>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</si>
  <si>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</si>
  <si>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</si>
  <si>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</si>
  <si>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</si>
  <si>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</si>
  <si>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</si>
  <si>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</si>
  <si>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</si>
  <si>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</si>
  <si>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</si>
  <si>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</si>
  <si>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</si>
  <si>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</si>
  <si>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</si>
  <si>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</si>
  <si>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</si>
  <si>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</si>
  <si>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</si>
  <si>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</si>
  <si>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</si>
  <si>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</si>
  <si>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</si>
  <si>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</si>
  <si>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</si>
  <si>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</si>
  <si>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</si>
  <si>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</si>
  <si>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</si>
  <si>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</si>
  <si>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</si>
  <si>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</si>
  <si>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</si>
  <si>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</si>
  <si>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</si>
  <si>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</si>
  <si>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</si>
  <si>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</si>
  <si>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</si>
  <si>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</si>
  <si>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</si>
  <si>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</si>
  <si>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</si>
  <si>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</si>
  <si>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</si>
  <si>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</si>
  <si>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</si>
  <si>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</si>
  <si>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</si>
  <si>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</si>
  <si>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</si>
  <si>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</si>
  <si>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</si>
  <si>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</si>
  <si>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</si>
  <si>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</si>
  <si>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</si>
  <si>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</si>
  <si>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</si>
  <si>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</si>
  <si>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</si>
  <si>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</si>
  <si>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</si>
  <si>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</si>
  <si>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</si>
  <si>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</si>
  <si>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</si>
  <si>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</si>
  <si>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</si>
  <si>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</si>
  <si>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</si>
  <si>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</si>
  <si>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</si>
  <si>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</si>
  <si>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</si>
  <si>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</si>
  <si>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</si>
  <si>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</si>
  <si>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</si>
  <si>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</si>
  <si>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</si>
  <si>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</si>
  <si>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</si>
  <si>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</si>
  <si>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</si>
  <si>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</si>
  <si>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</si>
  <si>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</si>
  <si>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</si>
  <si>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</si>
  <si>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</si>
  <si>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</si>
  <si>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</si>
  <si>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</si>
  <si>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</si>
  <si>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</si>
  <si>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</si>
  <si>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</si>
  <si>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</si>
  <si>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</si>
  <si>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</si>
  <si>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</si>
  <si>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</si>
  <si>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</si>
  <si>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</si>
  <si>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</si>
  <si>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</si>
  <si>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</si>
  <si>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</si>
  <si>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</si>
  <si>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</si>
  <si>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</si>
  <si>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</si>
  <si>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</si>
  <si>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</si>
  <si>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</si>
  <si>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</si>
  <si>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</si>
  <si>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</si>
  <si>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</si>
  <si>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</si>
  <si>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</si>
  <si>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</si>
  <si>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</si>
  <si>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</si>
  <si>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</si>
  <si>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</si>
  <si>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</si>
  <si>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</si>
  <si>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</si>
  <si>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</si>
  <si>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</si>
  <si>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</si>
  <si>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</si>
  <si>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</si>
  <si>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</si>
  <si>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</si>
  <si>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</si>
  <si>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</si>
  <si>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</si>
  <si>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</si>
  <si>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</si>
  <si>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</si>
  <si>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</si>
  <si>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</si>
  <si>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</si>
  <si>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</si>
  <si>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</si>
  <si>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</si>
  <si>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</si>
  <si>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</si>
  <si>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</si>
  <si>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</si>
  <si>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</si>
  <si>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</si>
  <si>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</si>
  <si>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</si>
  <si>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</si>
  <si>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</si>
  <si>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</si>
  <si>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</si>
  <si>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</si>
  <si>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</si>
  <si>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</si>
  <si>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</si>
  <si>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</si>
  <si>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</si>
  <si>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</si>
  <si>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</si>
  <si>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</si>
  <si>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</si>
  <si>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</si>
  <si>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</si>
  <si>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</si>
  <si>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</si>
  <si>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</si>
  <si>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</si>
  <si>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</si>
  <si>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</si>
  <si>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</si>
  <si>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</si>
  <si>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</si>
  <si>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</si>
  <si>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</si>
  <si>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</si>
  <si>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</si>
  <si>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</si>
  <si>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</si>
  <si>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</si>
  <si>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</si>
  <si>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</si>
  <si>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</si>
  <si>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</si>
  <si>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</si>
  <si>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</si>
  <si>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</si>
  <si>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</si>
  <si>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</si>
  <si>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</si>
  <si>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</si>
  <si>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</si>
  <si>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</si>
  <si>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</si>
  <si>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</si>
  <si>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</si>
  <si>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</si>
  <si>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</si>
  <si>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</si>
  <si>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</si>
  <si>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</si>
  <si>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</si>
  <si>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</si>
  <si>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</si>
  <si>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</si>
  <si>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</si>
  <si>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</si>
  <si>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</si>
  <si>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</si>
  <si>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</si>
  <si>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</si>
  <si>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</si>
  <si>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</si>
  <si>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</si>
  <si>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</si>
  <si>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</si>
  <si>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</si>
  <si>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</si>
  <si>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</si>
  <si>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</si>
  <si>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</si>
  <si>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</si>
  <si>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</si>
  <si>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</si>
  <si>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</si>
  <si>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</si>
  <si>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</si>
  <si>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</si>
  <si>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</si>
  <si>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</si>
  <si>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</si>
  <si>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</si>
  <si>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</si>
  <si>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</si>
  <si>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</si>
  <si>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</si>
  <si>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</si>
  <si>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</si>
  <si>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</si>
  <si>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</si>
  <si>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</si>
  <si>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</si>
  <si>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</si>
  <si>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</si>
  <si>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</si>
  <si>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</si>
  <si>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</si>
  <si>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</si>
  <si>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</si>
  <si>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</si>
  <si>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</si>
  <si>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</si>
  <si>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</si>
  <si>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</si>
  <si>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</si>
  <si>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</si>
  <si>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</si>
  <si>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</si>
  <si>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</si>
  <si>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</si>
  <si>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</si>
  <si>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</si>
  <si>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</si>
  <si>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</si>
  <si>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</si>
  <si>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</si>
  <si>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</si>
  <si>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</si>
  <si>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</si>
  <si>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</si>
  <si>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</si>
  <si>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</si>
  <si>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</si>
  <si>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</si>
  <si>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</si>
  <si>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</si>
  <si>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</si>
  <si>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</si>
  <si>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</si>
  <si>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</si>
  <si>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</si>
  <si>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</si>
  <si>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</si>
  <si>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</si>
  <si>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</si>
  <si>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</si>
  <si>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</si>
  <si>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</si>
  <si>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</si>
  <si>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</si>
  <si>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</si>
  <si>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</si>
  <si>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</si>
  <si>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</si>
  <si>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</si>
  <si>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</si>
  <si>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</si>
  <si>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</si>
  <si>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</si>
  <si>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</si>
  <si>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</si>
  <si>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</si>
  <si>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</si>
  <si>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</si>
  <si>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</si>
  <si>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</si>
  <si>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</si>
  <si>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</si>
  <si>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</si>
  <si>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</si>
  <si>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</si>
  <si>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</si>
  <si>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</si>
  <si>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</si>
  <si>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</si>
  <si>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</si>
  <si>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</si>
  <si>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</si>
  <si>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</si>
  <si>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</si>
  <si>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</si>
  <si>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</si>
  <si>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</si>
  <si>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</si>
  <si>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</si>
  <si>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</si>
  <si>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</si>
  <si>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</si>
  <si>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</si>
  <si>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</si>
  <si>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</si>
  <si>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</si>
  <si>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</si>
  <si>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</si>
  <si>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</si>
  <si>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</si>
  <si>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</si>
  <si>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</si>
  <si>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</si>
  <si>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</si>
  <si>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</si>
  <si>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</si>
  <si>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</si>
  <si>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</si>
  <si>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</si>
  <si>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</si>
  <si>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</si>
  <si>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</si>
  <si>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</si>
  <si>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</si>
  <si>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</si>
  <si>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</si>
  <si>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</si>
  <si>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</si>
  <si>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</si>
  <si>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</si>
  <si>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</si>
  <si>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</si>
  <si>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</si>
  <si>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</si>
  <si>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</si>
  <si>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</si>
  <si>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</si>
  <si>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</si>
  <si>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</si>
  <si>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</si>
  <si>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</si>
  <si>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</si>
  <si>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</si>
  <si>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</si>
  <si>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</si>
  <si>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</si>
  <si>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</si>
  <si>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</si>
  <si>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</si>
  <si>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</si>
  <si>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</si>
  <si>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</si>
  <si>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</si>
  <si>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</si>
  <si>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</si>
  <si>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</si>
  <si>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</si>
  <si>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</si>
  <si>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</si>
  <si>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</si>
  <si>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</si>
  <si>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</si>
  <si>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</si>
  <si>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</si>
  <si>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</si>
  <si>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</si>
  <si>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</si>
  <si>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</si>
  <si>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</si>
  <si>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</si>
  <si>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</si>
  <si>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</si>
  <si>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</si>
  <si>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</si>
  <si>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</si>
  <si>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</si>
  <si>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</si>
  <si>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</si>
  <si>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</si>
  <si>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</si>
  <si>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</si>
  <si>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</si>
  <si>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</si>
  <si>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</si>
  <si>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</si>
  <si>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</si>
  <si>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</si>
  <si>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</si>
  <si>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</si>
  <si>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</si>
  <si>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</si>
  <si>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</si>
  <si>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</si>
  <si>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</si>
  <si>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</si>
  <si>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</si>
  <si>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</si>
  <si>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</si>
  <si>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</si>
  <si>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</si>
  <si>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</si>
  <si>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</si>
  <si>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</si>
  <si>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</si>
  <si>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</si>
  <si>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</si>
  <si>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</si>
  <si>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</si>
  <si>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</si>
  <si>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</si>
  <si>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</si>
  <si>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</si>
  <si>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</si>
  <si>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</si>
  <si>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</si>
  <si>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</si>
  <si>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</si>
  <si>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</si>
  <si>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</si>
  <si>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</si>
  <si>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</si>
  <si>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</si>
  <si>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</si>
  <si>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</si>
  <si>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</si>
  <si>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</si>
  <si>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</si>
  <si>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</si>
  <si>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</si>
  <si>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</si>
  <si>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</si>
  <si>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</si>
  <si>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</si>
  <si>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</si>
  <si>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</si>
  <si>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</si>
  <si>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</si>
  <si>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</si>
  <si>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</si>
  <si>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</si>
  <si>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</si>
  <si>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</si>
  <si>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</si>
  <si>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</si>
  <si>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</si>
  <si>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</si>
  <si>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</si>
  <si>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</si>
  <si>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</si>
  <si>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</si>
  <si>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</si>
  <si>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</si>
  <si>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</si>
  <si>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</si>
  <si>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</si>
  <si>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</si>
  <si>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</si>
  <si>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</si>
  <si>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</si>
  <si>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</si>
  <si>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</si>
  <si>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</si>
  <si>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</si>
  <si>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</si>
  <si>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</si>
  <si>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</si>
  <si>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</si>
  <si>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</si>
  <si>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</si>
  <si>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</si>
  <si>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</si>
  <si>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</si>
  <si>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</si>
  <si>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</si>
  <si>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</si>
  <si>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</si>
  <si>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</si>
  <si>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</si>
  <si>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</si>
  <si>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</si>
  <si>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</si>
  <si>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</si>
  <si>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</si>
  <si>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</si>
  <si>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</si>
  <si>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</si>
  <si>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</si>
  <si>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</si>
  <si>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</si>
  <si>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</si>
  <si>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</si>
  <si>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</si>
  <si>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</si>
  <si>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</si>
  <si>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</si>
  <si>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</si>
  <si>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</si>
  <si>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</si>
  <si>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</si>
  <si>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</si>
  <si>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</si>
  <si>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</si>
  <si>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</si>
  <si>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</si>
  <si>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</si>
  <si>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</si>
  <si>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</si>
  <si>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</si>
  <si>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</si>
  <si>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</si>
  <si>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</si>
  <si>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</si>
  <si>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</si>
  <si>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</si>
  <si>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</si>
  <si>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</si>
  <si>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</si>
  <si>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</si>
  <si>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</si>
  <si>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</si>
  <si>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</si>
  <si>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</si>
  <si>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</si>
  <si>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</si>
  <si>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</si>
  <si>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</si>
  <si>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</si>
  <si>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</si>
  <si>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</si>
  <si>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</si>
  <si>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</si>
  <si>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</si>
  <si>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</si>
  <si>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</si>
  <si>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</si>
  <si>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</si>
  <si>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</si>
  <si>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</si>
  <si>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</si>
  <si>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</si>
  <si>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</si>
  <si>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</si>
  <si>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</si>
  <si>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</si>
  <si>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</si>
  <si>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</si>
  <si>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</si>
  <si>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</si>
  <si>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</si>
  <si>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</si>
  <si>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</si>
  <si>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</si>
  <si>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</si>
  <si>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</si>
  <si>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</si>
  <si>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</si>
  <si>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</si>
  <si>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</si>
  <si>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</si>
  <si>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</si>
  <si>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</si>
  <si>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</si>
  <si>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</si>
  <si>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</si>
  <si>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</si>
  <si>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</si>
  <si>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</si>
  <si>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</si>
  <si>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</si>
  <si>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</si>
  <si>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</si>
  <si>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</si>
  <si>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</si>
  <si>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</si>
  <si>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</si>
  <si>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</si>
  <si>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</si>
  <si>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</si>
  <si>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</si>
  <si>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</si>
  <si>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</si>
  <si>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</si>
  <si>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</si>
  <si>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</si>
  <si>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</si>
  <si>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</si>
  <si>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</si>
  <si>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</si>
  <si>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</si>
  <si>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</si>
  <si>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</si>
  <si>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</si>
  <si>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</si>
  <si>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</si>
  <si>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</si>
  <si>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</si>
  <si>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</si>
  <si>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</si>
  <si>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</si>
  <si>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</si>
  <si>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</si>
  <si>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</si>
  <si>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</si>
  <si>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</si>
  <si>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</si>
  <si>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</si>
  <si>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</si>
  <si>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</si>
  <si>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</si>
  <si>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</si>
  <si>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</si>
  <si>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</si>
  <si>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</si>
  <si>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</si>
  <si>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</si>
  <si>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</si>
  <si>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</si>
  <si>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</si>
  <si>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</si>
  <si>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</si>
  <si>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</si>
  <si>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</si>
  <si>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</si>
  <si>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</si>
  <si>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</si>
  <si>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</si>
  <si>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</si>
  <si>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</si>
  <si>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</si>
  <si>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</si>
  <si>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</si>
  <si>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</si>
  <si>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</si>
  <si>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</si>
  <si>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</si>
  <si>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</si>
  <si>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</si>
  <si>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</si>
  <si>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</si>
  <si>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</si>
  <si>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</si>
  <si>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</si>
  <si>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</si>
  <si>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</si>
  <si>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</si>
  <si>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</si>
  <si>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</si>
  <si>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</si>
  <si>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</si>
  <si>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</si>
  <si>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</si>
  <si>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</si>
  <si>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</si>
  <si>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</si>
  <si>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</si>
  <si>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</si>
  <si>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</si>
  <si>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</si>
  <si>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</si>
  <si>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</si>
  <si>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</si>
  <si>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</si>
  <si>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</si>
  <si>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</si>
  <si>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</si>
  <si>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</si>
  <si>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</si>
  <si>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</si>
  <si>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</si>
  <si>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</si>
  <si>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</si>
  <si>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</si>
  <si>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</si>
  <si>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</si>
  <si>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</si>
  <si>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</si>
  <si>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</si>
  <si>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</si>
  <si>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</si>
  <si>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</si>
  <si>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</si>
  <si>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</si>
  <si>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</si>
  <si>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</si>
  <si>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</si>
  <si>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</si>
  <si>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</si>
  <si>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</si>
  <si>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</si>
  <si>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</si>
  <si>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</si>
  <si>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</si>
  <si>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</si>
  <si>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</si>
  <si>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</si>
  <si>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</si>
  <si>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</si>
  <si>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</si>
  <si>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</si>
  <si>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</si>
  <si>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</si>
  <si>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</si>
  <si>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</si>
  <si>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</si>
  <si>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</si>
  <si>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</si>
  <si>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</si>
  <si>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</si>
  <si>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</si>
  <si>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</si>
  <si>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</si>
  <si>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</si>
  <si>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</si>
  <si>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</si>
  <si>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</si>
  <si>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</si>
  <si>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</si>
  <si>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</si>
  <si>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</si>
  <si>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</si>
  <si>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</si>
  <si>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</si>
  <si>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</si>
  <si>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</si>
  <si>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</si>
  <si>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</si>
  <si>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</si>
  <si>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</si>
  <si>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</si>
  <si>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</si>
  <si>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</si>
  <si>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</si>
  <si>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</si>
  <si>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</si>
  <si>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</si>
  <si>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</si>
  <si>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</si>
  <si>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</si>
  <si>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</si>
  <si>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</si>
  <si>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</si>
  <si>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</si>
  <si>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</si>
  <si>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</si>
  <si>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</si>
  <si>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</si>
  <si>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</si>
  <si>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</si>
  <si>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</si>
  <si>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</si>
  <si>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</si>
  <si>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</si>
  <si>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</si>
  <si>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</si>
  <si>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</si>
  <si>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</si>
  <si>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</si>
  <si>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</si>
  <si>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</si>
  <si>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</si>
  <si>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</si>
  <si>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</si>
  <si>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</si>
  <si>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</si>
  <si>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</si>
  <si>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</si>
  <si>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</si>
  <si>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</si>
  <si>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</si>
  <si>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</si>
  <si>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</si>
  <si>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</si>
  <si>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</si>
  <si>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</si>
  <si>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</si>
  <si>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</si>
  <si>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</si>
  <si>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</si>
  <si>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</si>
  <si>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</si>
  <si>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</si>
  <si>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</si>
  <si>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</si>
  <si>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</si>
  <si>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</si>
  <si>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</si>
  <si>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</si>
  <si>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</si>
  <si>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</si>
  <si>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</si>
  <si>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</si>
  <si>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</si>
  <si>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</si>
  <si>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</si>
  <si>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</si>
  <si>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</si>
  <si>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</si>
  <si>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</si>
  <si>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</si>
  <si>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</si>
  <si>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</si>
  <si>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</si>
  <si>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</si>
  <si>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</si>
  <si>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</si>
  <si>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</si>
  <si>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</si>
  <si>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</si>
  <si>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</si>
  <si>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</si>
  <si>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</si>
  <si>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</si>
  <si>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</si>
  <si>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</si>
  <si>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</si>
  <si>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</si>
  <si>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</si>
  <si>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</si>
  <si>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</si>
  <si>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</si>
  <si>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</si>
  <si>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</si>
  <si>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</si>
  <si>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</si>
  <si>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</si>
  <si>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</si>
  <si>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</si>
  <si>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</si>
  <si>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</si>
  <si>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</si>
  <si>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</si>
  <si>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</si>
  <si>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</si>
  <si>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</si>
  <si>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</si>
  <si>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</si>
  <si>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</si>
  <si>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</si>
  <si>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</si>
  <si>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</si>
  <si>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</si>
  <si>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</si>
  <si>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</si>
  <si>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</si>
  <si>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</si>
  <si>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</si>
  <si>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</si>
  <si>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</si>
  <si>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</si>
  <si>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</si>
  <si>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</si>
  <si>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</si>
  <si>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</si>
  <si>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</si>
  <si>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</si>
  <si>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</si>
  <si>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</si>
  <si>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</si>
  <si>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</si>
  <si>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</si>
  <si>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</si>
  <si>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</si>
  <si>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</si>
  <si>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</si>
  <si>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</si>
  <si>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</si>
  <si>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</si>
  <si>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</si>
  <si>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</si>
  <si>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</si>
  <si>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</si>
  <si>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</si>
  <si>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</si>
  <si>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</si>
  <si>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</si>
  <si>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</si>
  <si>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</si>
  <si>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</si>
  <si>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</si>
  <si>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</si>
  <si>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</si>
  <si>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</si>
  <si>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</si>
  <si>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</si>
  <si>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</si>
  <si>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</si>
  <si>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</si>
  <si>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</si>
  <si>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</si>
  <si>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</si>
  <si>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</si>
  <si>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</si>
  <si>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</si>
  <si>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</si>
  <si>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</si>
  <si>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</si>
  <si>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</si>
  <si>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</si>
  <si>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</si>
  <si>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</si>
  <si>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</si>
  <si>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</si>
  <si>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</si>
  <si>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</si>
  <si>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</si>
  <si>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</si>
  <si>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</si>
  <si>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</si>
  <si>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</si>
  <si>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</si>
  <si>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</si>
  <si>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</si>
  <si>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</si>
  <si>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</si>
  <si>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</si>
  <si>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</si>
  <si>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</si>
  <si>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</si>
  <si>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</si>
  <si>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</si>
  <si>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</si>
  <si>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</si>
  <si>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</si>
  <si>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</si>
  <si>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</si>
  <si>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</si>
  <si>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</si>
  <si>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</si>
  <si>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</si>
  <si>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</si>
  <si>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</si>
  <si>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</si>
  <si>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</si>
  <si>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</si>
  <si>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</si>
  <si>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</si>
  <si>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</si>
  <si>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</si>
  <si>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</si>
  <si>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</si>
  <si>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</si>
  <si>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</si>
  <si>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</si>
  <si>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</si>
  <si>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</si>
  <si>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</si>
  <si>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</si>
  <si>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</si>
  <si>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</si>
  <si>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</si>
  <si>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</si>
  <si>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</si>
  <si>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</si>
  <si>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</si>
  <si>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</si>
  <si>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</si>
  <si>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</si>
  <si>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</si>
  <si>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</si>
  <si>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</si>
  <si>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</si>
  <si>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</si>
  <si>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</si>
  <si>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</si>
  <si>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</si>
  <si>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</si>
  <si>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</si>
  <si>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</si>
  <si>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</si>
  <si>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</si>
  <si>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</si>
  <si>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</si>
  <si>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</si>
  <si>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</si>
  <si>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</si>
  <si>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</si>
  <si>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</si>
  <si>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</si>
  <si>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</si>
  <si>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</si>
  <si>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</si>
  <si>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</si>
  <si>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</si>
  <si>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</si>
  <si>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</si>
  <si>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</si>
  <si>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</si>
  <si>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</si>
  <si>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</si>
  <si>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</si>
  <si>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</si>
  <si>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</si>
  <si>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</si>
  <si>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</si>
  <si>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</si>
  <si>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</si>
  <si>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</si>
  <si>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</si>
  <si>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</si>
  <si>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</si>
  <si>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</si>
  <si>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</si>
  <si>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</si>
  <si>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</si>
  <si>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</si>
  <si>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</si>
  <si>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</si>
  <si>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</si>
  <si>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</si>
  <si>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</si>
  <si>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</si>
  <si>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</si>
  <si>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</si>
  <si>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</si>
  <si>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</si>
  <si>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</si>
  <si>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</si>
  <si>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</si>
  <si>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</si>
  <si>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</si>
  <si>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</si>
  <si>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</si>
  <si>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</si>
  <si>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</si>
  <si>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</si>
  <si>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</si>
  <si>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</si>
  <si>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</si>
  <si>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</si>
  <si>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</si>
  <si>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</si>
  <si>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</si>
  <si>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</si>
  <si>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</si>
  <si>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</si>
  <si>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</si>
  <si>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</si>
  <si>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</si>
  <si>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</si>
  <si>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</si>
  <si>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</si>
  <si>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</si>
  <si>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</si>
  <si>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</si>
  <si>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</si>
  <si>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</si>
  <si>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</si>
  <si>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</si>
  <si>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</si>
  <si>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</si>
  <si>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</si>
  <si>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</si>
  <si>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</si>
  <si>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</si>
  <si>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</si>
  <si>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</si>
  <si>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</si>
  <si>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</si>
  <si>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</si>
  <si>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</si>
  <si>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</si>
  <si>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</si>
  <si>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</si>
  <si>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</si>
  <si>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</si>
  <si>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</si>
  <si>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</si>
  <si>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</si>
  <si>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</si>
  <si>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</si>
  <si>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</si>
  <si>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</si>
  <si>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</si>
  <si>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</si>
  <si>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</si>
  <si>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</si>
  <si>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</si>
  <si>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</si>
  <si>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</si>
  <si>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</si>
  <si>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</si>
  <si>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</si>
  <si>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</si>
  <si>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</si>
  <si>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</si>
  <si>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</si>
  <si>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</si>
  <si>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</si>
  <si>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</si>
  <si>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</si>
  <si>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</si>
  <si>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</si>
  <si>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</si>
  <si>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</si>
  <si>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</si>
  <si>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</si>
  <si>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</si>
  <si>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</si>
  <si>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</si>
  <si>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</si>
  <si>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</si>
  <si>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</si>
  <si>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</si>
  <si>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</si>
  <si>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</si>
  <si>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</si>
  <si>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</si>
  <si>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</si>
  <si>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</si>
  <si>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</si>
  <si>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</si>
  <si>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</si>
  <si>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</si>
  <si>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</si>
  <si>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</si>
  <si>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</si>
  <si>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</si>
  <si>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</si>
  <si>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</si>
  <si>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</si>
  <si>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</si>
  <si>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</si>
  <si>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</si>
  <si>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</si>
  <si>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</si>
  <si>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</si>
  <si>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</si>
  <si>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</si>
  <si>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</si>
  <si>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</si>
  <si>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</si>
  <si>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</si>
  <si>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</si>
  <si>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</si>
  <si>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</si>
  <si>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</si>
  <si>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</si>
  <si>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</si>
  <si>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</si>
  <si>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</si>
  <si>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</si>
  <si>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</si>
  <si>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</si>
  <si>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</si>
  <si>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</si>
  <si>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</si>
  <si>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</si>
  <si>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</si>
  <si>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</si>
  <si>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</si>
  <si>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</si>
  <si>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</si>
  <si>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</si>
  <si>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</si>
  <si>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</si>
  <si>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</si>
  <si>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</si>
  <si>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</si>
  <si>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</si>
  <si>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</si>
  <si>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</si>
  <si>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</si>
  <si>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</si>
  <si>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</si>
  <si>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</si>
  <si>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</si>
  <si>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</si>
  <si>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</si>
  <si>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</si>
  <si>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</si>
  <si>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</si>
  <si>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</si>
  <si>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</si>
  <si>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</si>
  <si>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</si>
  <si>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</si>
  <si>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</si>
  <si>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</si>
  <si>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</si>
  <si>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</si>
  <si>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</si>
  <si>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</si>
  <si>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</si>
  <si>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</si>
  <si>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</si>
  <si>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</si>
  <si>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</si>
  <si>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</si>
  <si>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</si>
  <si>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</si>
  <si>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</si>
  <si>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</si>
  <si>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</si>
  <si>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</si>
  <si>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</si>
  <si>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</si>
  <si>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</si>
  <si>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</si>
  <si>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</si>
  <si>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</si>
  <si>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</si>
  <si>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</si>
  <si>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</si>
  <si>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</si>
  <si>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</si>
  <si>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</si>
  <si>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</si>
  <si>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</si>
  <si>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</si>
  <si>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</si>
  <si>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</si>
  <si>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</si>
  <si>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</si>
  <si>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</si>
  <si>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</si>
  <si>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</si>
  <si>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</si>
  <si>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</si>
  <si>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</si>
  <si>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</si>
  <si>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</si>
  <si>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</si>
  <si>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</si>
  <si>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</si>
  <si>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</si>
  <si>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</si>
  <si>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</si>
  <si>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</si>
  <si>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</si>
  <si>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</si>
  <si>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</si>
  <si>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</si>
  <si>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</si>
  <si>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</si>
  <si>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</si>
  <si>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</si>
  <si>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</si>
  <si>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</si>
  <si>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</si>
  <si>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</si>
  <si>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</si>
  <si>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</si>
  <si>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</si>
  <si>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</si>
  <si>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</si>
  <si>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</si>
  <si>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</si>
  <si>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</si>
  <si>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</si>
  <si>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</si>
  <si>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</si>
  <si>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</si>
  <si>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</si>
  <si>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</si>
  <si>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</si>
  <si>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</si>
  <si>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</si>
  <si>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</si>
  <si>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</si>
  <si>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</si>
  <si>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</si>
  <si>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</si>
  <si>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</si>
  <si>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</si>
  <si>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</si>
  <si>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</si>
  <si>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</si>
  <si>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</si>
  <si>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</si>
  <si>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</si>
  <si>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</si>
  <si>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</si>
  <si>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</si>
  <si>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</si>
  <si>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</si>
  <si>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</si>
  <si>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</si>
  <si>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</si>
  <si>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</si>
  <si>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</si>
  <si>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</si>
  <si>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</si>
  <si>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</si>
  <si>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</si>
  <si>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</si>
  <si>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</si>
  <si>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</si>
  <si>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</si>
  <si>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</si>
  <si>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</si>
  <si>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</si>
  <si>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</si>
  <si>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</si>
  <si>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</si>
  <si>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</si>
  <si>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</si>
  <si>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</si>
  <si>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</si>
  <si>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</si>
  <si>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</si>
  <si>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</si>
  <si>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</si>
  <si>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</si>
  <si>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</si>
  <si>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</si>
  <si>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</si>
  <si>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</si>
  <si>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</si>
  <si>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</si>
  <si>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</si>
  <si>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</si>
  <si>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</si>
  <si>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</si>
  <si>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</si>
  <si>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</si>
  <si>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</si>
  <si>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</si>
  <si>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</si>
  <si>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</si>
  <si>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</si>
  <si>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</si>
  <si>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</si>
  <si>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</si>
  <si>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</si>
  <si>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</si>
  <si>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</si>
  <si>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</si>
  <si>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</si>
  <si>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</si>
  <si>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</si>
  <si>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</si>
  <si>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</si>
  <si>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</si>
  <si>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</si>
  <si>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</si>
  <si>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</si>
  <si>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</si>
  <si>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</si>
  <si>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</si>
  <si>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</si>
  <si>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</si>
  <si>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</si>
  <si>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</si>
  <si>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</si>
  <si>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</si>
  <si>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</si>
  <si>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</si>
  <si>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</si>
  <si>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</si>
  <si>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</si>
  <si>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</si>
  <si>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</si>
  <si>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</si>
  <si>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</si>
  <si>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</si>
  <si>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</si>
  <si>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</si>
  <si>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</si>
  <si>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</si>
  <si>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</si>
  <si>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</si>
  <si>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</si>
  <si>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</si>
  <si>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</si>
  <si>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</si>
  <si>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</si>
  <si>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</si>
  <si>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</si>
  <si>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</si>
  <si>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</si>
  <si>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</si>
  <si>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</si>
  <si>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</si>
  <si>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</si>
  <si>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</si>
  <si>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</si>
  <si>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</si>
  <si>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</si>
  <si>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</si>
  <si>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</si>
  <si>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</si>
  <si>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</si>
  <si>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</si>
  <si>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</si>
  <si>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</si>
  <si>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</si>
  <si>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</si>
  <si>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</si>
  <si>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</si>
  <si>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</si>
  <si>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</si>
  <si>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</si>
  <si>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</si>
  <si>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</si>
  <si>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</si>
  <si>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</si>
  <si>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</si>
  <si>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</si>
  <si>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</si>
  <si>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</si>
  <si>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</si>
  <si>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</si>
  <si>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</si>
  <si>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</si>
  <si>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</si>
  <si>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</si>
  <si>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</si>
  <si>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</si>
  <si>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</si>
  <si>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</si>
  <si>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</si>
  <si>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</si>
  <si>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</si>
  <si>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</si>
  <si>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</si>
  <si>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</si>
  <si>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</si>
  <si>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</si>
  <si>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</si>
  <si>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</si>
  <si>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</si>
  <si>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</si>
  <si>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</si>
  <si>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</si>
  <si>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</si>
  <si>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</si>
  <si>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</si>
  <si>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</si>
  <si>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</si>
  <si>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</si>
  <si>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</si>
  <si>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</si>
  <si>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</si>
  <si>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</si>
  <si>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</si>
  <si>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</si>
  <si>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</si>
  <si>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</si>
  <si>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</si>
  <si>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</si>
  <si>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</si>
  <si>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</si>
  <si>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</si>
  <si>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</si>
  <si>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</si>
  <si>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</si>
  <si>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</si>
  <si>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</si>
  <si>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</si>
  <si>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</si>
  <si>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</si>
  <si>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</si>
  <si>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</si>
  <si>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</si>
  <si>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</si>
  <si>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</si>
  <si>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</si>
  <si>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</si>
  <si>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</si>
  <si>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</si>
  <si>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</si>
  <si>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</si>
  <si>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</si>
  <si>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</si>
  <si>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</si>
  <si>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</si>
  <si>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</si>
  <si>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</si>
  <si>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</si>
  <si>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</si>
  <si>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</si>
  <si>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</si>
  <si>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</si>
  <si>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</si>
  <si>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</si>
  <si>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</si>
  <si>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</si>
  <si>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</si>
  <si>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</si>
  <si>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</si>
  <si>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</si>
  <si>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</si>
  <si>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</si>
  <si>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</si>
  <si>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</si>
  <si>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</si>
  <si>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</si>
  <si>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</si>
  <si>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</si>
  <si>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</si>
  <si>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</si>
  <si>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</si>
  <si>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</si>
  <si>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</si>
  <si>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</si>
  <si>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</si>
  <si>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</si>
  <si>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</si>
  <si>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</si>
  <si>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</si>
  <si>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</si>
  <si>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</si>
  <si>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</si>
  <si>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</si>
  <si>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</si>
  <si>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</si>
  <si>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</si>
  <si>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</si>
  <si>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</si>
  <si>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</si>
  <si>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</si>
  <si>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</si>
  <si>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</si>
  <si>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</si>
  <si>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</si>
  <si>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</si>
  <si>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</si>
  <si>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</si>
  <si>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</si>
  <si>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</si>
  <si>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</si>
  <si>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</si>
  <si>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</si>
  <si>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</si>
  <si>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</si>
  <si>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</si>
  <si>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</si>
  <si>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</si>
  <si>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</si>
  <si>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</si>
  <si>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</si>
  <si>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</si>
  <si>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</si>
  <si>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</si>
  <si>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</si>
  <si>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</si>
  <si>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</si>
  <si>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</si>
  <si>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</si>
  <si>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</si>
  <si>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</si>
  <si>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</si>
  <si>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</si>
  <si>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</si>
  <si>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</si>
  <si>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</si>
  <si>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</si>
  <si>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</si>
  <si>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</si>
  <si>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</si>
  <si>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</si>
  <si>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</si>
  <si>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</si>
  <si>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</si>
  <si>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</si>
  <si>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</si>
  <si>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</si>
  <si>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</si>
  <si>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</si>
  <si>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</si>
  <si>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</si>
  <si>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</si>
  <si>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</si>
  <si>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</si>
  <si>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</si>
  <si>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</si>
  <si>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</si>
  <si>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</si>
  <si>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</si>
  <si>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</si>
  <si>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</si>
  <si>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</si>
  <si>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</si>
  <si>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</si>
  <si>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</si>
  <si>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</si>
  <si>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</si>
  <si>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</si>
  <si>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</si>
  <si>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</si>
  <si>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</si>
  <si>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</si>
  <si>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</si>
  <si>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</si>
  <si>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</si>
  <si>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</si>
  <si>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</si>
  <si>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</si>
  <si>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</si>
  <si>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</si>
  <si>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</si>
  <si>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</si>
  <si>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</si>
  <si>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</si>
  <si>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</si>
  <si>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</si>
  <si>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</si>
  <si>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</si>
  <si>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</si>
  <si>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</si>
  <si>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</si>
  <si>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</si>
  <si>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</si>
  <si>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</si>
  <si>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</si>
  <si>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</si>
  <si>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</si>
  <si>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</si>
  <si>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</si>
  <si>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</si>
  <si>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</si>
  <si>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</si>
  <si>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</si>
  <si>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</si>
  <si>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</si>
  <si>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</si>
  <si>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</si>
  <si>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</si>
  <si>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</si>
  <si>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</si>
  <si>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</si>
  <si>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</si>
  <si>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</si>
  <si>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</si>
  <si>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</si>
  <si>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</si>
  <si>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</si>
  <si>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</si>
  <si>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</si>
  <si>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</si>
  <si>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</si>
  <si>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</si>
  <si>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</si>
  <si>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</si>
  <si>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</si>
  <si>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</si>
  <si>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</si>
  <si>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</si>
  <si>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</si>
  <si>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</si>
  <si>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</si>
  <si>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</si>
  <si>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</si>
  <si>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</si>
  <si>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</si>
  <si>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</si>
  <si>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</si>
  <si>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</si>
  <si>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</si>
  <si>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</si>
  <si>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</si>
  <si>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</si>
  <si>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</si>
  <si>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</si>
  <si>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</si>
  <si>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</si>
  <si>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</si>
  <si>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</si>
  <si>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</si>
  <si>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</si>
  <si>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</si>
  <si>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</si>
  <si>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</si>
  <si>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</si>
  <si>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</si>
  <si>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</si>
  <si>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</si>
  <si>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</si>
  <si>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</si>
  <si>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</si>
  <si>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</si>
  <si>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</si>
  <si>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</si>
  <si>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</si>
  <si>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</si>
  <si>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</si>
  <si>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</si>
  <si>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</si>
  <si>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</si>
  <si>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</si>
  <si>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</si>
  <si>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</si>
  <si>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</si>
  <si>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</si>
  <si>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</si>
  <si>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</si>
  <si>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</si>
  <si>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</si>
  <si>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</si>
  <si>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</si>
  <si>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</si>
  <si>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</si>
  <si>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</si>
  <si>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</si>
  <si>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</si>
  <si>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</si>
  <si>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</si>
  <si>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</si>
  <si>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</si>
  <si>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</si>
  <si>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</si>
  <si>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</si>
  <si>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</si>
  <si>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</si>
  <si>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</si>
  <si>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</si>
  <si>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</si>
  <si>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</si>
  <si>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</si>
  <si>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</si>
  <si>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</si>
  <si>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</si>
  <si>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</si>
  <si>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</si>
  <si>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</si>
  <si>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</si>
  <si>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</si>
  <si>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</si>
  <si>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</si>
  <si>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</si>
  <si>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</si>
  <si>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</si>
  <si>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</si>
  <si>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</si>
  <si>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</si>
  <si>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</si>
  <si>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</si>
  <si>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</si>
  <si>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</si>
  <si>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</si>
  <si>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</si>
  <si>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</si>
  <si>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</si>
  <si>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</si>
  <si>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</si>
  <si>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</si>
  <si>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</si>
  <si>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</si>
  <si>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</si>
  <si>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</si>
  <si>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</si>
  <si>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</si>
  <si>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</si>
  <si>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</si>
  <si>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</si>
  <si>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</si>
  <si>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</si>
  <si>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</si>
  <si>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</si>
  <si>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</si>
  <si>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</si>
  <si>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</si>
  <si>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</si>
  <si>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</si>
  <si>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</si>
  <si>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</si>
  <si>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</si>
  <si>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</si>
  <si>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</si>
  <si>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</si>
  <si>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</si>
  <si>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</si>
  <si>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</si>
  <si>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</si>
  <si>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</si>
  <si>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</si>
  <si>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</si>
  <si>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</si>
  <si>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</si>
  <si>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</si>
  <si>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</si>
  <si>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</si>
  <si>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</si>
  <si>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</si>
  <si>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</si>
  <si>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</si>
  <si>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</si>
  <si>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</si>
  <si>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</si>
  <si>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</si>
  <si>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</si>
  <si>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</si>
  <si>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</si>
  <si>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</si>
  <si>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</si>
  <si>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</si>
  <si>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</si>
  <si>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</si>
  <si>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</si>
  <si>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</si>
  <si>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</si>
  <si>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</si>
  <si>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</si>
  <si>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</si>
  <si>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</si>
  <si>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</si>
  <si>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</si>
  <si>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</si>
  <si>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</si>
  <si>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</si>
  <si>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</si>
  <si>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</si>
  <si>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</si>
  <si>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</si>
  <si>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</si>
  <si>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</si>
  <si>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</si>
  <si>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</si>
  <si>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</si>
  <si>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</si>
  <si>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</si>
  <si>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</si>
  <si>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</si>
  <si>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</si>
  <si>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</si>
  <si>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</si>
  <si>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</si>
  <si>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</si>
  <si>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</si>
  <si>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</si>
  <si>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</si>
  <si>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</si>
  <si>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</si>
  <si>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</si>
  <si>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</si>
  <si>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</si>
  <si>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</si>
  <si>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</si>
  <si>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</si>
  <si>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</si>
  <si>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</si>
  <si>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</si>
  <si>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</si>
  <si>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</si>
  <si>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</si>
  <si>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</si>
  <si>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</si>
  <si>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</si>
  <si>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</si>
  <si>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</si>
  <si>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</si>
  <si>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</si>
  <si>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</si>
  <si>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</si>
  <si>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</si>
  <si>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</si>
  <si>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</si>
  <si>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</si>
  <si>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</si>
  <si>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</si>
  <si>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</si>
  <si>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</si>
  <si>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</si>
  <si>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</si>
  <si>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</si>
  <si>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</si>
  <si>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</si>
  <si>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</si>
  <si>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</si>
  <si>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</si>
  <si>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</si>
  <si>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</si>
  <si>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</si>
  <si>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</si>
  <si>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</si>
  <si>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</si>
  <si>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</si>
  <si>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</si>
  <si>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</si>
  <si>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</si>
  <si>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</si>
  <si>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</si>
  <si>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</si>
  <si>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</si>
  <si>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</si>
  <si>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</si>
  <si>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</si>
  <si>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</si>
  <si>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</si>
  <si>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</si>
  <si>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</si>
  <si>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</si>
  <si>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</si>
  <si>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</si>
  <si>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</si>
  <si>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</si>
  <si>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</si>
  <si>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</si>
  <si>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</si>
  <si>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</si>
  <si>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</si>
  <si>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</si>
  <si>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</si>
  <si>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</si>
  <si>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</si>
  <si>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</si>
  <si>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</si>
  <si>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</si>
  <si>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</si>
  <si>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</si>
  <si>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</si>
  <si>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</si>
  <si>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</si>
  <si>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</si>
  <si>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</si>
  <si>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</si>
  <si>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</si>
  <si>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</si>
  <si>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</si>
  <si>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</si>
  <si>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</si>
  <si>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</si>
  <si>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</si>
  <si>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</si>
  <si>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</si>
  <si>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</si>
  <si>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</si>
  <si>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</si>
  <si>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</si>
  <si>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</si>
  <si>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</si>
  <si>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</si>
  <si>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</si>
  <si>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</si>
  <si>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</si>
  <si>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</si>
  <si>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</si>
  <si>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</si>
  <si>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</si>
  <si>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</si>
  <si>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</si>
  <si>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</si>
  <si>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</si>
  <si>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</si>
  <si>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</si>
  <si>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</si>
  <si>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</si>
  <si>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</si>
  <si>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</si>
  <si>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</si>
  <si>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</si>
  <si>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</si>
  <si>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</si>
  <si>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</si>
  <si>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</si>
  <si>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</si>
  <si>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</si>
  <si>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</si>
  <si>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</si>
  <si>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</si>
  <si>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</si>
  <si>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</si>
  <si>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</si>
  <si>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</si>
  <si>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</si>
  <si>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</si>
  <si>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</si>
  <si>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</si>
  <si>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</si>
  <si>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</si>
  <si>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</si>
  <si>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</si>
  <si>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</si>
  <si>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</si>
  <si>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</si>
  <si>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</si>
  <si>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</si>
  <si>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</si>
  <si>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</si>
  <si>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</si>
  <si>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</si>
  <si>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</si>
  <si>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</si>
  <si>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</si>
  <si>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</si>
  <si>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</si>
  <si>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</si>
  <si>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</si>
  <si>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</si>
  <si>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</si>
  <si>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</si>
  <si>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</si>
  <si>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</si>
  <si>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</si>
  <si>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</si>
  <si>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</si>
  <si>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</si>
  <si>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</si>
  <si>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</si>
  <si>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</si>
  <si>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</si>
  <si>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</si>
  <si>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</si>
  <si>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</si>
  <si>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</si>
  <si>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</si>
  <si>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</si>
  <si>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</si>
  <si>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</si>
  <si>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</si>
  <si>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</si>
  <si>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</si>
  <si>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</si>
  <si>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</si>
  <si>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</si>
  <si>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</si>
  <si>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</si>
  <si>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</si>
  <si>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</si>
  <si>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</si>
  <si>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</si>
  <si>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</si>
  <si>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</si>
  <si>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</si>
  <si>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</si>
  <si>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</si>
  <si>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</si>
  <si>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</si>
  <si>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</si>
  <si>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</si>
  <si>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</si>
  <si>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</si>
  <si>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</si>
  <si>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</si>
  <si>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</si>
  <si>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</si>
  <si>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</si>
  <si>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</si>
  <si>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</si>
  <si>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</si>
  <si>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</si>
  <si>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</si>
  <si>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</si>
  <si>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</si>
  <si>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</si>
  <si>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</si>
  <si>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</si>
  <si>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</si>
  <si>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</si>
  <si>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</si>
  <si>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</si>
  <si>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</si>
  <si>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</si>
  <si>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</si>
  <si>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</si>
  <si>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</si>
  <si>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</si>
  <si>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</si>
  <si>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</si>
  <si>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</si>
  <si>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</si>
  <si>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</si>
  <si>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</si>
  <si>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</si>
  <si>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</si>
  <si>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</si>
  <si>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</si>
  <si>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</si>
  <si>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</si>
  <si>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</si>
  <si>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</si>
  <si>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</si>
  <si>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</si>
  <si>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</si>
  <si>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</si>
  <si>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</si>
  <si>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</si>
  <si>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</si>
  <si>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</si>
  <si>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</si>
  <si>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</si>
  <si>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</si>
  <si>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</si>
  <si>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</si>
  <si>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</si>
  <si>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</si>
  <si>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</si>
  <si>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</si>
  <si>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</si>
  <si>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</si>
  <si>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</si>
  <si>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</si>
  <si>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</si>
  <si>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</si>
  <si>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</si>
  <si>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</si>
  <si>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</si>
  <si>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</si>
  <si>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</si>
  <si>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</si>
  <si>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</si>
  <si>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</si>
  <si>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</si>
  <si>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</si>
  <si>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</si>
  <si>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</si>
  <si>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</si>
  <si>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</si>
  <si>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</si>
  <si>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</si>
  <si>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</si>
  <si>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</si>
  <si>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</si>
  <si>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</si>
  <si>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</si>
  <si>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</si>
  <si>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</si>
  <si>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</si>
  <si>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</si>
  <si>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</si>
  <si>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</si>
  <si>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</si>
  <si>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</si>
  <si>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</si>
  <si>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</si>
  <si>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</si>
  <si>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</si>
  <si>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</si>
  <si>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</si>
  <si>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</si>
  <si>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</si>
  <si>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</si>
  <si>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</si>
  <si>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</si>
  <si>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</si>
  <si>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</si>
  <si>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</si>
  <si>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</si>
  <si>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</si>
  <si>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</si>
  <si>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</si>
  <si>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</si>
  <si>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</si>
  <si>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</si>
  <si>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</si>
  <si>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</si>
  <si>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</si>
  <si>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</si>
  <si>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</si>
  <si>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</si>
  <si>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</si>
  <si>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</si>
  <si>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</si>
  <si>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</si>
  <si>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</si>
  <si>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</si>
  <si>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</si>
  <si>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</si>
  <si>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</si>
  <si>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</si>
  <si>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</si>
  <si>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</si>
  <si>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</si>
  <si>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</si>
  <si>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</si>
  <si>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</si>
  <si>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</si>
  <si>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</si>
  <si>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</si>
  <si>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</si>
  <si>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</si>
  <si>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</si>
  <si>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</si>
  <si>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</si>
  <si>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</si>
  <si>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</si>
  <si>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</si>
  <si>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</si>
  <si>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</si>
  <si>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</si>
  <si>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</si>
  <si>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</si>
  <si>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</si>
  <si>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</si>
  <si>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</si>
  <si>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</si>
  <si>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</si>
  <si>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</si>
  <si>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</si>
  <si>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</si>
  <si>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</si>
  <si>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</si>
  <si>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</si>
  <si>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</si>
  <si>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</si>
  <si>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</si>
  <si>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</si>
  <si>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</si>
  <si>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</si>
  <si>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</si>
  <si>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</si>
  <si>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</si>
  <si>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</si>
  <si>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</si>
  <si>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</si>
  <si>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</si>
  <si>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</si>
  <si>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</si>
  <si>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</si>
  <si>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</si>
  <si>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</si>
  <si>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</si>
  <si>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</si>
  <si>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</si>
  <si>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</si>
  <si>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</si>
  <si>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</si>
  <si>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</si>
  <si>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</si>
  <si>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</si>
  <si>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</si>
  <si>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</si>
  <si>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</si>
  <si>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</si>
  <si>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</si>
  <si>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</si>
  <si>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</si>
  <si>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</si>
  <si>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</si>
  <si>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</si>
  <si>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</si>
  <si>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</si>
  <si>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</si>
  <si>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</si>
  <si>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</si>
  <si>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</si>
  <si>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</si>
  <si>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</si>
  <si>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</si>
  <si>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</si>
  <si>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</si>
  <si>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</si>
  <si>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</si>
  <si>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</si>
  <si>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</si>
  <si>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</si>
  <si>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</si>
  <si>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</si>
  <si>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</si>
  <si>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</si>
  <si>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</si>
  <si>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</si>
  <si>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</si>
  <si>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</si>
  <si>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</si>
  <si>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</si>
  <si>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</si>
  <si>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</si>
  <si>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</si>
  <si>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</si>
  <si>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</si>
  <si>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</si>
  <si>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</si>
  <si>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</si>
  <si>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</si>
  <si>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</si>
  <si>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</si>
  <si>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</si>
  <si>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</si>
  <si>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</si>
  <si>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</si>
  <si>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</si>
  <si>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</si>
  <si>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</si>
  <si>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</si>
  <si>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</si>
  <si>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</si>
  <si>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</si>
  <si>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</si>
  <si>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</si>
  <si>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</si>
  <si>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</si>
  <si>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</si>
  <si>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</si>
  <si>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</si>
  <si>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</si>
  <si>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</si>
  <si>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</si>
  <si>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</si>
  <si>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</si>
  <si>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</si>
  <si>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</si>
  <si>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</si>
  <si>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</si>
  <si>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</si>
  <si>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</si>
  <si>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</si>
  <si>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</si>
  <si>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</si>
  <si>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</si>
  <si>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</si>
  <si>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</si>
  <si>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</si>
  <si>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</si>
  <si>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</si>
  <si>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</si>
  <si>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</si>
  <si>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</si>
  <si>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</si>
  <si>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</si>
  <si>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</si>
  <si>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</si>
  <si>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</si>
  <si>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</si>
  <si>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</si>
  <si>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</si>
  <si>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</si>
  <si>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</si>
  <si>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</si>
  <si>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</si>
  <si>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</si>
  <si>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</si>
  <si>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</si>
  <si>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</si>
  <si>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</si>
  <si>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</si>
  <si>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</si>
  <si>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</si>
  <si>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</si>
  <si>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</si>
  <si>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</si>
  <si>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</si>
  <si>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</si>
  <si>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</si>
  <si>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</si>
  <si>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</si>
  <si>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</si>
  <si>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</si>
  <si>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</si>
  <si>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</si>
  <si>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</si>
  <si>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</si>
  <si>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</si>
  <si>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</si>
  <si>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</si>
  <si>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</si>
  <si>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</si>
  <si>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</si>
  <si>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</si>
  <si>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</si>
  <si>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</si>
  <si>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</si>
  <si>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</si>
  <si>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</si>
  <si>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</si>
  <si>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</si>
  <si>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</si>
  <si>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</si>
  <si>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</si>
  <si>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</si>
  <si>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</si>
  <si>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</si>
  <si>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</si>
  <si>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</si>
  <si>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</si>
  <si>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</si>
  <si>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</si>
  <si>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</si>
  <si>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</si>
  <si>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</si>
  <si>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</si>
  <si>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</si>
  <si>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</si>
  <si>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</si>
  <si>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</si>
  <si>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</si>
  <si>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</si>
  <si>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</si>
  <si>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</si>
  <si>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</si>
  <si>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</si>
  <si>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</si>
  <si>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</si>
  <si>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</si>
  <si>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</si>
  <si>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</si>
  <si>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</si>
  <si>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</si>
  <si>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</si>
  <si>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</si>
  <si>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</si>
  <si>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</si>
  <si>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</si>
  <si>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</si>
  <si>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</si>
  <si>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</si>
  <si>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</si>
  <si>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</si>
  <si>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</si>
  <si>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</si>
  <si>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</si>
  <si>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</si>
  <si>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</si>
  <si>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</si>
  <si>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</si>
  <si>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</si>
  <si>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</si>
  <si>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</si>
  <si>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</si>
  <si>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</si>
  <si>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</si>
  <si>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</si>
  <si>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</si>
  <si>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</si>
  <si>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</si>
  <si>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</si>
  <si>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</si>
  <si>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</si>
  <si>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</si>
  <si>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</si>
  <si>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</si>
  <si>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</si>
  <si>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</si>
  <si>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</si>
  <si>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</si>
  <si>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</si>
  <si>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</si>
  <si>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</si>
  <si>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</si>
  <si>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</si>
  <si>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</si>
  <si>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</si>
  <si>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</si>
  <si>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</si>
  <si>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</si>
  <si>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</si>
  <si>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</si>
  <si>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</si>
  <si>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</si>
  <si>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</si>
  <si>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</si>
  <si>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</si>
  <si>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</si>
  <si>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</si>
  <si>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</si>
  <si>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</si>
  <si>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</si>
  <si>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</si>
  <si>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</si>
  <si>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</si>
  <si>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</si>
  <si>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</si>
  <si>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</si>
  <si>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</si>
  <si>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</si>
  <si>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</si>
  <si>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</si>
  <si>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</si>
  <si>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</si>
  <si>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</si>
  <si>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</si>
  <si>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</si>
  <si>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</si>
  <si>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</si>
  <si>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</si>
  <si>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</si>
  <si>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</si>
  <si>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</si>
  <si>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</si>
  <si>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</si>
  <si>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</si>
  <si>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</si>
  <si>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</si>
  <si>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</si>
  <si>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</si>
  <si>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</si>
  <si>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</si>
  <si>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</si>
  <si>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</si>
  <si>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</si>
  <si>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</si>
  <si>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</si>
  <si>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</si>
  <si>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</si>
  <si>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</si>
  <si>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</si>
  <si>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</si>
  <si>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</si>
  <si>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</si>
  <si>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</si>
  <si>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</si>
  <si>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</si>
  <si>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</si>
  <si>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</si>
  <si>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</si>
  <si>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</si>
  <si>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</si>
  <si>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</si>
  <si>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</si>
  <si>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</si>
  <si>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</si>
  <si>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</si>
  <si>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</si>
  <si>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</si>
  <si>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</si>
  <si>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</si>
  <si>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</si>
  <si>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</si>
  <si>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</si>
  <si>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</si>
  <si>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</si>
  <si>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</si>
  <si>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</si>
  <si>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</si>
  <si>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</si>
  <si>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</si>
  <si>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</si>
  <si>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</si>
  <si>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</si>
  <si>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</si>
  <si>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</si>
  <si>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</si>
  <si>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</si>
  <si>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</si>
  <si>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</si>
  <si>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</si>
  <si>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</si>
  <si>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</si>
  <si>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</si>
  <si>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</si>
  <si>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</si>
  <si>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</si>
  <si>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</si>
  <si>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</si>
  <si>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</si>
  <si>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</si>
  <si>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</si>
  <si>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</si>
  <si>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</si>
  <si>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</si>
  <si>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</si>
  <si>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</si>
  <si>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</si>
  <si>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</si>
  <si>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</si>
  <si>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</si>
  <si>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</si>
  <si>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</si>
  <si>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</si>
  <si>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</si>
  <si>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</si>
  <si>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</si>
  <si>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</si>
  <si>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</si>
  <si>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</si>
  <si>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</si>
  <si>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</si>
  <si>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</si>
  <si>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</si>
  <si>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</si>
  <si>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</si>
  <si>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</si>
  <si>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</si>
  <si>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</si>
  <si>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</si>
  <si>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</si>
  <si>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</si>
  <si>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</si>
  <si>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</si>
  <si>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</si>
  <si>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</si>
  <si>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</si>
  <si>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</si>
  <si>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</si>
  <si>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</si>
  <si>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</si>
  <si>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</si>
  <si>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</si>
  <si>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</si>
  <si>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</si>
  <si>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</si>
  <si>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</si>
  <si>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</si>
  <si>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</si>
  <si>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</si>
  <si>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</si>
  <si>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</si>
  <si>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</si>
  <si>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</si>
  <si>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</si>
  <si>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</si>
  <si>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</si>
  <si>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</si>
  <si>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</si>
  <si>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</si>
  <si>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</si>
  <si>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</si>
  <si>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</si>
  <si>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</si>
  <si>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</si>
  <si>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</si>
  <si>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</si>
  <si>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</si>
  <si>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</si>
  <si>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</si>
  <si>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</si>
  <si>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</si>
  <si>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</si>
  <si>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</si>
  <si>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</si>
  <si>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</si>
  <si>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</si>
  <si>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</si>
  <si>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</si>
  <si>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</si>
  <si>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</si>
  <si>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</si>
  <si>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</si>
  <si>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</si>
  <si>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</si>
  <si>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</si>
  <si>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</si>
  <si>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</si>
  <si>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</si>
  <si>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</si>
  <si>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</si>
  <si>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</si>
  <si>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</si>
  <si>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</si>
  <si>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</si>
  <si>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</si>
  <si>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</si>
  <si>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</si>
  <si>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</si>
  <si>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</si>
  <si>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</si>
  <si>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</si>
  <si>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</si>
  <si>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</si>
  <si>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</si>
  <si>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</si>
  <si>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</si>
  <si>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</si>
  <si>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</si>
  <si>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</si>
  <si>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</si>
  <si>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</si>
  <si>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</si>
  <si>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</si>
  <si>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</si>
  <si>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</si>
  <si>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</si>
  <si>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</si>
  <si>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</si>
  <si>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</si>
  <si>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</si>
  <si>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</si>
  <si>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</si>
  <si>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</si>
  <si>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</si>
  <si>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</si>
  <si>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</si>
  <si>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</si>
  <si>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</si>
  <si>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</si>
  <si>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</si>
  <si>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</si>
  <si>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</si>
  <si>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</si>
  <si>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</si>
  <si>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</si>
  <si>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</si>
  <si>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</si>
  <si>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</si>
  <si>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</si>
  <si>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</si>
  <si>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</si>
  <si>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</si>
  <si>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</si>
  <si>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</si>
  <si>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</si>
  <si>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</si>
  <si>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</si>
  <si>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</si>
  <si>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</si>
  <si>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</si>
  <si>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</si>
  <si>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</si>
  <si>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</si>
  <si>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</si>
  <si>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</si>
  <si>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</si>
  <si>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</si>
  <si>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</si>
  <si>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</si>
  <si>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</si>
  <si>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</si>
  <si>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</si>
  <si>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</si>
  <si>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</si>
  <si>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</si>
  <si>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</si>
  <si>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</si>
  <si>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</si>
  <si>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</si>
  <si>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</si>
  <si>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</si>
  <si>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</si>
  <si>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</si>
  <si>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</si>
  <si>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</si>
  <si>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</si>
  <si>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</si>
  <si>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</si>
  <si>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</si>
  <si>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</si>
  <si>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</si>
  <si>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</si>
  <si>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</si>
  <si>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</si>
  <si>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</si>
  <si>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</si>
  <si>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</si>
  <si>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</si>
  <si>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</si>
  <si>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</si>
  <si>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</si>
  <si>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</si>
  <si>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</si>
  <si>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</si>
  <si>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</si>
  <si>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</si>
  <si>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</si>
  <si>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</si>
  <si>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</si>
  <si>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</si>
  <si>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</si>
  <si>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</si>
  <si>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</si>
  <si>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</si>
  <si>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</si>
  <si>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</si>
  <si>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</si>
  <si>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</si>
  <si>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</si>
  <si>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</si>
  <si>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</si>
  <si>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</si>
  <si>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</si>
  <si>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</si>
  <si>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</si>
  <si>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</si>
  <si>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</si>
  <si>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</si>
  <si>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</si>
  <si>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</si>
  <si>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</si>
  <si>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</si>
  <si>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</si>
  <si>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</si>
  <si>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</si>
  <si>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</si>
  <si>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</si>
  <si>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</si>
  <si>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</si>
  <si>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</si>
  <si>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</si>
  <si>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</si>
  <si>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</si>
  <si>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</si>
  <si>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</si>
  <si>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</si>
  <si>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</si>
  <si>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</si>
  <si>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</si>
  <si>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</si>
  <si>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</si>
  <si>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</si>
  <si>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</si>
  <si>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</si>
  <si>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</si>
  <si>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</si>
  <si>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</si>
  <si>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</si>
  <si>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</si>
  <si>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</si>
  <si>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</si>
  <si>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</si>
  <si>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</si>
  <si>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</si>
  <si>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</si>
  <si>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</si>
  <si>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</si>
  <si>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</si>
  <si>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</si>
  <si>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</si>
  <si>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</si>
  <si>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</si>
  <si>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</si>
  <si>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</si>
  <si>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</si>
  <si>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</si>
  <si>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</si>
  <si>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</si>
  <si>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</si>
  <si>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</si>
  <si>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</si>
  <si>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</si>
  <si>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</si>
  <si>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</si>
  <si>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</si>
  <si>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</si>
  <si>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</si>
  <si>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</si>
  <si>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</si>
  <si>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</si>
  <si>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</si>
  <si>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</si>
  <si>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</si>
  <si>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</si>
  <si>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</si>
  <si>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</si>
  <si>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</si>
  <si>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</si>
  <si>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</si>
  <si>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</si>
  <si>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</si>
  <si>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</si>
  <si>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</si>
  <si>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</si>
  <si>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</si>
  <si>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</si>
  <si>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</si>
  <si>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</si>
  <si>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</si>
  <si>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</si>
  <si>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</si>
  <si>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</si>
  <si>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</si>
  <si>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</si>
  <si>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</si>
  <si>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</si>
  <si>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</si>
  <si>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</si>
  <si>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</si>
  <si>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</si>
  <si>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</si>
  <si>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</si>
  <si>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</si>
  <si>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</si>
  <si>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</si>
  <si>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</si>
  <si>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</si>
  <si>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</si>
  <si>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</si>
  <si>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</si>
  <si>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</si>
  <si>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</si>
  <si>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</si>
  <si>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</si>
  <si>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</si>
  <si>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</si>
  <si>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</si>
  <si>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</si>
  <si>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</si>
  <si>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</si>
  <si>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</si>
  <si>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</si>
  <si>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</si>
  <si>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</si>
  <si>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</si>
  <si>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</si>
  <si>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</si>
  <si>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</si>
  <si>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</si>
  <si>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</si>
  <si>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</si>
  <si>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</si>
  <si>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</si>
  <si>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</si>
  <si>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</si>
  <si>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</si>
  <si>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</si>
  <si>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</si>
  <si>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</si>
  <si>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</si>
  <si>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</si>
  <si>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</si>
  <si>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</si>
  <si>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</si>
  <si>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</si>
  <si>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</si>
  <si>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</si>
  <si>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</si>
  <si>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</si>
  <si>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</si>
  <si>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</si>
  <si>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</si>
  <si>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</si>
  <si>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</si>
  <si>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</si>
  <si>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</si>
  <si>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</si>
  <si>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</si>
  <si>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</si>
  <si>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</si>
  <si>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</si>
  <si>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</si>
  <si>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</si>
  <si>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</si>
  <si>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</si>
  <si>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</si>
  <si>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</si>
  <si>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</si>
  <si>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</si>
  <si>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</si>
  <si>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</si>
  <si>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</si>
  <si>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</si>
  <si>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</si>
  <si>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</si>
  <si>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</si>
  <si>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</si>
  <si>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</si>
  <si>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</si>
  <si>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</si>
  <si>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</si>
  <si>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</si>
  <si>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</si>
  <si>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</si>
  <si>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</si>
  <si>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</si>
  <si>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</si>
  <si>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</si>
  <si>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</si>
  <si>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</si>
  <si>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</si>
  <si>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</si>
  <si>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</si>
  <si>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</si>
  <si>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</si>
  <si>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</si>
  <si>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</si>
  <si>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</si>
  <si>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</si>
  <si>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</si>
  <si>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</si>
  <si>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</si>
  <si>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</si>
  <si>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</si>
  <si>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</si>
  <si>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</si>
  <si>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</si>
  <si>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</si>
  <si>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</si>
  <si>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</si>
  <si>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</si>
  <si>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</si>
  <si>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</si>
  <si>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</si>
  <si>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</si>
  <si>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</si>
  <si>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</si>
  <si>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</si>
  <si>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</si>
  <si>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</si>
  <si>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</si>
  <si>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</si>
  <si>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</si>
  <si>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</si>
  <si>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</si>
  <si>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</si>
  <si>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</si>
  <si>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</si>
  <si>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</si>
  <si>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</si>
  <si>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</si>
  <si>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</si>
  <si>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</si>
  <si>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</si>
  <si>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</si>
  <si>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</si>
  <si>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</si>
  <si>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</si>
  <si>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</si>
  <si>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</si>
  <si>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</si>
  <si>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</si>
  <si>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</si>
  <si>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</si>
  <si>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</si>
  <si>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</si>
  <si>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</si>
  <si>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</si>
  <si>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</si>
  <si>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</si>
  <si>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</si>
  <si>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</si>
  <si>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</si>
  <si>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</si>
  <si>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</si>
  <si>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</si>
  <si>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</si>
  <si>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</si>
  <si>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</si>
  <si>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</si>
  <si>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</si>
  <si>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</si>
  <si>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</si>
  <si>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</si>
  <si>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</si>
  <si>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</si>
  <si>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</si>
  <si>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</si>
  <si>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</si>
  <si>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</si>
  <si>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</si>
  <si>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</si>
  <si>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</si>
  <si>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</si>
  <si>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</si>
  <si>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</si>
  <si>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</si>
  <si>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</si>
  <si>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</si>
  <si>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</si>
  <si>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</si>
  <si>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</si>
  <si>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</si>
  <si>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</si>
  <si>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</si>
  <si>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</si>
  <si>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</si>
  <si>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</si>
  <si>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</si>
  <si>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</si>
  <si>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</si>
  <si>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</si>
  <si>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</si>
  <si>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</si>
  <si>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</si>
  <si>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</si>
  <si>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</si>
  <si>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</si>
  <si>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</si>
  <si>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</si>
  <si>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</si>
  <si>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</si>
  <si>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</si>
  <si>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</si>
  <si>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</si>
  <si>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</si>
  <si>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</si>
  <si>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</si>
  <si>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</si>
  <si>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</si>
  <si>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</si>
  <si>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</si>
  <si>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</si>
  <si>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</si>
  <si>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</si>
  <si>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</si>
  <si>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</si>
  <si>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</si>
  <si>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</si>
  <si>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</si>
  <si>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</si>
  <si>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</si>
  <si>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</si>
  <si>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</si>
  <si>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</si>
  <si>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</si>
  <si>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</si>
  <si>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</si>
  <si>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</si>
  <si>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</si>
  <si>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</si>
  <si>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</si>
  <si>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</si>
  <si>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</si>
  <si>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</si>
  <si>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</si>
  <si>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</si>
  <si>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</si>
  <si>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</si>
  <si>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</si>
  <si>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</si>
  <si>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</si>
  <si>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</si>
  <si>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</si>
  <si>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</si>
  <si>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</si>
  <si>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</si>
  <si>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</si>
  <si>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</si>
  <si>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</si>
  <si>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</si>
  <si>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</si>
  <si>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</si>
  <si>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</si>
  <si>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</si>
  <si>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</si>
  <si>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</si>
  <si>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</si>
  <si>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</si>
  <si>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</si>
  <si>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</si>
  <si>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</si>
  <si>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</si>
  <si>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</si>
  <si>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</si>
  <si>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</si>
  <si>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</si>
  <si>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</si>
  <si>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</si>
  <si>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</si>
  <si>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</si>
  <si>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</si>
  <si>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</si>
  <si>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</si>
  <si>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</si>
  <si>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</si>
  <si>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</si>
  <si>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</si>
  <si>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</si>
  <si>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</si>
  <si>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</si>
  <si>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</si>
  <si>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</si>
  <si>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</si>
  <si>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</si>
  <si>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</si>
  <si>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</si>
  <si>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</si>
  <si>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</si>
  <si>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</si>
  <si>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</si>
  <si>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</si>
  <si>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</si>
  <si>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</si>
  <si>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</si>
  <si>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</si>
  <si>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</si>
  <si>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</si>
  <si>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</si>
  <si>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</si>
  <si>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</si>
  <si>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</si>
  <si>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</si>
  <si>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</si>
  <si>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</si>
  <si>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</si>
  <si>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</si>
  <si>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</si>
  <si>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</si>
  <si>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</si>
  <si>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</si>
  <si>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</si>
  <si>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</si>
  <si>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</si>
  <si>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</si>
  <si>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</si>
  <si>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</si>
  <si>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</si>
  <si>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</si>
  <si>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</si>
  <si>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</si>
  <si>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</si>
  <si>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</si>
  <si>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</si>
  <si>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</si>
  <si>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</si>
  <si>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</si>
  <si>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</si>
  <si>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</si>
  <si>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</si>
  <si>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</si>
  <si>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</si>
  <si>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</si>
  <si>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</si>
  <si>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</si>
  <si>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</si>
  <si>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</si>
  <si>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</si>
  <si>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</si>
  <si>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</si>
  <si>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</si>
  <si>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</si>
  <si>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</si>
  <si>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</si>
  <si>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</si>
  <si>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</si>
  <si>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</si>
  <si>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</si>
  <si>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</si>
  <si>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</si>
  <si>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</si>
  <si>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</si>
  <si>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</si>
  <si>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</si>
  <si>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</si>
  <si>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</si>
  <si>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</si>
  <si>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</si>
  <si>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</si>
  <si>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</si>
  <si>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</si>
  <si>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</si>
  <si>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</si>
  <si>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</si>
  <si>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</si>
  <si>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</si>
  <si>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</si>
  <si>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</si>
  <si>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</si>
  <si>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</si>
  <si>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</si>
  <si>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</si>
  <si>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</si>
  <si>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</si>
  <si>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</si>
  <si>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</si>
  <si>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</si>
  <si>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</si>
  <si>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</si>
  <si>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</si>
  <si>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</si>
  <si>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</si>
  <si>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</si>
  <si>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</si>
  <si>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</si>
  <si>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</si>
  <si>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</si>
  <si>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</si>
  <si>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</si>
  <si>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</si>
  <si>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</si>
  <si>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</si>
  <si>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</si>
  <si>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</si>
  <si>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</si>
  <si>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</si>
  <si>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</si>
  <si>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</si>
  <si>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</si>
  <si>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</si>
  <si>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</si>
  <si>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</si>
  <si>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</si>
  <si>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</si>
  <si>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</si>
  <si>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</si>
  <si>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</si>
  <si>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</si>
  <si>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</si>
  <si>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</si>
  <si>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</si>
  <si>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</si>
  <si>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</si>
  <si>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</si>
  <si>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</si>
  <si>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</si>
  <si>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</si>
  <si>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</si>
  <si>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</si>
  <si>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</si>
  <si>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</si>
  <si>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</si>
  <si>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</si>
  <si>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</si>
  <si>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</si>
  <si>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</si>
  <si>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</si>
  <si>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</si>
  <si>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</si>
  <si>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</si>
  <si>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</si>
  <si>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</si>
  <si>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</si>
  <si>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</si>
  <si>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</si>
  <si>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</si>
  <si>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</si>
  <si>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</si>
  <si>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</si>
  <si>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</si>
  <si>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</si>
  <si>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</si>
  <si>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</si>
  <si>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</si>
  <si>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</si>
  <si>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</si>
  <si>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</si>
  <si>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</si>
  <si>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</si>
  <si>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</si>
  <si>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</si>
  <si>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</si>
  <si>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</si>
  <si>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</si>
  <si>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</si>
  <si>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</si>
  <si>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</si>
  <si>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</si>
  <si>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</si>
  <si>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</si>
  <si>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</si>
  <si>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</si>
  <si>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</si>
  <si>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</si>
  <si>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</si>
  <si>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</si>
  <si>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</si>
  <si>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</si>
  <si>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</si>
  <si>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</si>
  <si>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</si>
  <si>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</si>
  <si>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</si>
  <si>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</si>
  <si>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</si>
  <si>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</si>
  <si>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</si>
  <si>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</si>
  <si>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</si>
  <si>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</si>
  <si>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</si>
  <si>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</si>
  <si>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</si>
  <si>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</si>
  <si>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</si>
  <si>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</si>
  <si>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</si>
  <si>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</si>
  <si>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</si>
  <si>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</si>
  <si>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</si>
  <si>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</si>
  <si>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</si>
  <si>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</si>
  <si>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</si>
  <si>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</si>
  <si>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</si>
  <si>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</si>
  <si>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</si>
  <si>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</si>
  <si>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</si>
  <si>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</si>
  <si>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</si>
  <si>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</si>
  <si>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</si>
  <si>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</si>
  <si>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</si>
  <si>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</si>
  <si>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</si>
  <si>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</si>
  <si>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</si>
  <si>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</si>
  <si>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</si>
  <si>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</si>
  <si>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</si>
  <si>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</si>
  <si>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</si>
  <si>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</si>
  <si>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</si>
  <si>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</si>
  <si>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</si>
  <si>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</si>
  <si>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</si>
  <si>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</si>
  <si>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</si>
  <si>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</si>
  <si>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</si>
  <si>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</si>
  <si>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</si>
  <si>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</si>
  <si>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</si>
  <si>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</si>
  <si>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</si>
  <si>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</si>
  <si>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</si>
  <si>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</si>
  <si>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</si>
  <si>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</si>
  <si>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</si>
  <si>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</si>
  <si>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</si>
  <si>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</si>
  <si>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</si>
  <si>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</si>
  <si>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</si>
  <si>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</si>
  <si>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</si>
  <si>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</si>
  <si>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</si>
  <si>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</si>
  <si>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</si>
  <si>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</si>
  <si>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</si>
  <si>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</si>
  <si>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</si>
  <si>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</si>
  <si>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</si>
  <si>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</si>
  <si>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</si>
  <si>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</si>
  <si>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</si>
  <si>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</si>
  <si>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</si>
  <si>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</si>
  <si>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</si>
  <si>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</si>
  <si>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</si>
  <si>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</si>
  <si>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</si>
  <si>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</si>
  <si>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</si>
  <si>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</si>
  <si>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</si>
  <si>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</si>
  <si>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</si>
  <si>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</si>
  <si>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</si>
  <si>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</si>
  <si>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</si>
  <si>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</si>
  <si>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</si>
  <si>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</si>
  <si>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</si>
  <si>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</si>
  <si>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</si>
  <si>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</si>
  <si>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</si>
  <si>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</si>
  <si>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</si>
  <si>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</si>
  <si>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</si>
  <si>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</si>
  <si>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</si>
  <si>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</si>
  <si>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</si>
  <si>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</si>
  <si>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</si>
  <si>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</si>
  <si>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</si>
  <si>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</si>
  <si>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</si>
  <si>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</si>
  <si>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</si>
  <si>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</si>
  <si>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</si>
  <si>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</si>
  <si>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</si>
  <si>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</si>
  <si>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</si>
  <si>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</si>
  <si>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</si>
  <si>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</si>
  <si>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</si>
  <si>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</si>
  <si>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</si>
  <si>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</si>
  <si>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</si>
  <si>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</si>
  <si>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</si>
  <si>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</si>
  <si>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</si>
  <si>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</si>
  <si>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</si>
  <si>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</si>
  <si>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</si>
  <si>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</si>
  <si>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</si>
  <si>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</si>
  <si>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</si>
  <si>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</si>
  <si>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</si>
  <si>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</si>
  <si>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</si>
  <si>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</si>
  <si>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</si>
  <si>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</si>
  <si>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</si>
  <si>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</si>
  <si>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</si>
  <si>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</si>
  <si>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</si>
  <si>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</si>
  <si>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</si>
  <si>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</si>
  <si>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</si>
  <si>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</si>
  <si>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</si>
  <si>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</si>
  <si>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</si>
  <si>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</si>
  <si>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</si>
  <si>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</si>
  <si>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</si>
  <si>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</si>
  <si>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</si>
  <si>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</si>
  <si>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</si>
  <si>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</si>
  <si>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</si>
  <si>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</si>
  <si>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</si>
  <si>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</si>
  <si>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</si>
  <si>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</si>
  <si>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</si>
  <si>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</si>
  <si>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</si>
  <si>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</si>
  <si>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</si>
  <si>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</si>
  <si>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</si>
  <si>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</si>
  <si>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</si>
  <si>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</si>
  <si>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</si>
  <si>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</si>
  <si>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</si>
  <si>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</si>
  <si>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</si>
  <si>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</si>
  <si>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</si>
  <si>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</si>
  <si>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</si>
  <si>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</si>
  <si>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</si>
  <si>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</si>
  <si>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</si>
  <si>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</si>
  <si>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</si>
  <si>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</si>
  <si>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</si>
  <si>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</si>
  <si>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</si>
  <si>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</si>
  <si>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</si>
  <si>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</si>
  <si>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</si>
  <si>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</si>
  <si>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</si>
  <si>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</si>
  <si>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</si>
  <si>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</si>
  <si>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</si>
  <si>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</si>
  <si>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</si>
  <si>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</si>
  <si>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</si>
  <si>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</si>
  <si>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</si>
  <si>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</si>
  <si>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</si>
  <si>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</si>
  <si>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</si>
  <si>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</si>
  <si>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</si>
  <si>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</si>
  <si>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</si>
  <si>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</si>
  <si>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</si>
  <si>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</si>
  <si>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</si>
  <si>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</si>
  <si>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</si>
  <si>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</si>
  <si>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</si>
  <si>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</si>
  <si>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</si>
  <si>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</si>
  <si>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</si>
  <si>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</si>
  <si>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</si>
  <si>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</si>
  <si>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</si>
  <si>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</si>
  <si>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</si>
  <si>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</si>
  <si>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</si>
  <si>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</si>
  <si>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</si>
  <si>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</si>
  <si>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</si>
  <si>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</si>
  <si>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</si>
  <si>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</si>
  <si>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</si>
  <si>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</si>
  <si>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</si>
  <si>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</si>
  <si>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</si>
  <si>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</si>
  <si>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</si>
  <si>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</si>
  <si>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</si>
  <si>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</si>
  <si>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</si>
  <si>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</si>
  <si>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</si>
  <si>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</si>
  <si>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</si>
  <si>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</si>
  <si>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</si>
  <si>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</si>
  <si>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</si>
  <si>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</si>
  <si>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</si>
  <si>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</si>
  <si>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</si>
  <si>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</si>
  <si>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</si>
  <si>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</si>
  <si>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</si>
  <si>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</si>
  <si>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</si>
  <si>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</si>
  <si>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</si>
  <si>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</si>
  <si>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</si>
  <si>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</si>
  <si>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</si>
  <si>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</si>
  <si>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</si>
  <si>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</si>
  <si>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</si>
  <si>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</si>
  <si>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</si>
  <si>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</si>
  <si>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</si>
  <si>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</si>
  <si>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</si>
  <si>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</si>
  <si>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</si>
  <si>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</si>
  <si>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</si>
  <si>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</si>
  <si>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</si>
  <si>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</si>
  <si>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</si>
  <si>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</si>
  <si>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</si>
  <si>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</si>
  <si>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</si>
  <si>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</si>
  <si>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</si>
  <si>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</si>
  <si>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</si>
  <si>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</si>
  <si>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</si>
  <si>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</si>
  <si>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</si>
  <si>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</si>
  <si>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</si>
  <si>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</si>
  <si>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</si>
  <si>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</si>
  <si>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</si>
  <si>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</si>
  <si>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</si>
  <si>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</si>
  <si>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</si>
  <si>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</si>
  <si>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</si>
  <si>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</si>
  <si>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</si>
  <si>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</si>
  <si>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</si>
  <si>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</si>
  <si>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</si>
  <si>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</si>
  <si>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</si>
  <si>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</si>
  <si>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</si>
  <si>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</si>
  <si>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</si>
  <si>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</si>
  <si>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</si>
  <si>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</si>
  <si>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</si>
  <si>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</si>
  <si>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</si>
  <si>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</si>
  <si>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</si>
  <si>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</si>
  <si>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</si>
  <si>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</si>
  <si>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</si>
  <si>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</si>
  <si>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</si>
  <si>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</si>
  <si>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</si>
  <si>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</si>
  <si>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</si>
  <si>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</si>
  <si>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</si>
  <si>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</si>
  <si>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</si>
  <si>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</si>
  <si>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</si>
  <si>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</si>
  <si>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</si>
  <si>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</si>
  <si>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</si>
  <si>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</si>
  <si>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</si>
  <si>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</si>
  <si>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</si>
  <si>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</si>
  <si>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</si>
  <si>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</si>
  <si>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</si>
  <si>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</si>
  <si>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</si>
  <si>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</si>
  <si>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</si>
  <si>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</si>
  <si>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</si>
  <si>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</si>
  <si>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</si>
  <si>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</si>
  <si>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</si>
  <si>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</si>
  <si>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</si>
  <si>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</si>
  <si>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</si>
  <si>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</si>
  <si>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</si>
  <si>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</si>
  <si>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</si>
  <si>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</si>
  <si>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</si>
  <si>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</si>
  <si>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</si>
  <si>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</si>
  <si>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</si>
  <si>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</si>
  <si>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</si>
  <si>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</si>
  <si>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</si>
  <si>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</si>
  <si>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</si>
  <si>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</si>
  <si>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</si>
  <si>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</si>
  <si>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</si>
  <si>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</si>
  <si>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</si>
  <si>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</si>
  <si>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</si>
  <si>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</si>
  <si>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</si>
  <si>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</si>
  <si>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</si>
  <si>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</si>
  <si>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</si>
  <si>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</si>
  <si>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</si>
  <si>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</si>
  <si>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</si>
  <si>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</si>
  <si>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</si>
  <si>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</si>
  <si>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</si>
  <si>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</si>
  <si>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</si>
  <si>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</si>
  <si>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</si>
  <si>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</si>
  <si>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</si>
  <si>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</si>
  <si>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</si>
  <si>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</si>
  <si>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</si>
  <si>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</si>
  <si>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</si>
  <si>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</si>
  <si>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</si>
  <si>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</si>
  <si>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</si>
  <si>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</si>
  <si>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</si>
  <si>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</si>
  <si>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</si>
  <si>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</si>
  <si>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</si>
  <si>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</si>
  <si>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</si>
  <si>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</si>
  <si>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</si>
  <si>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</si>
  <si>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</si>
  <si>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</si>
  <si>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</si>
  <si>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</si>
  <si>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</si>
  <si>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</si>
  <si>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</si>
  <si>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</si>
  <si>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</si>
  <si>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</si>
  <si>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</si>
  <si>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</si>
  <si>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</si>
  <si>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</si>
  <si>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</si>
  <si>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</si>
  <si>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</si>
  <si>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</si>
  <si>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</si>
  <si>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</si>
  <si>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</si>
  <si>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</si>
  <si>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</si>
  <si>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</si>
  <si>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</si>
  <si>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</si>
  <si>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</si>
  <si>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</si>
  <si>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</si>
  <si>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</si>
  <si>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</si>
  <si>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</si>
  <si>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</si>
  <si>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</si>
  <si>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</si>
  <si>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</si>
  <si>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</si>
  <si>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</si>
  <si>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</si>
  <si>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</si>
  <si>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</si>
  <si>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</si>
  <si>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</si>
  <si>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</si>
  <si>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</si>
  <si>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</si>
  <si>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</si>
  <si>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</si>
  <si>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</si>
  <si>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</si>
  <si>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</si>
  <si>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</si>
  <si>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</si>
  <si>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</si>
  <si>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</si>
  <si>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</si>
  <si>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</si>
  <si>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</si>
  <si>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</si>
  <si>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</si>
  <si>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</si>
  <si>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</si>
  <si>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</si>
  <si>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</si>
  <si>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</si>
  <si>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</si>
  <si>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</si>
  <si>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</si>
  <si>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</si>
  <si>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</si>
  <si>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</si>
  <si>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</si>
  <si>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</si>
  <si>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</si>
  <si>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</si>
  <si>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</si>
  <si>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</si>
  <si>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</si>
  <si>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</si>
  <si>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</si>
  <si>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</si>
  <si>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</si>
  <si>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</si>
  <si>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</si>
  <si>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</si>
  <si>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</si>
  <si>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</si>
  <si>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</si>
  <si>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</si>
  <si>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</si>
  <si>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</si>
  <si>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</si>
  <si>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</si>
  <si>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</si>
  <si>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</si>
  <si>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</si>
  <si>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</si>
  <si>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</si>
  <si>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</si>
  <si>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</si>
  <si>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</si>
  <si>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</si>
  <si>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</si>
  <si>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</si>
  <si>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</si>
  <si>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</si>
  <si>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</si>
  <si>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</si>
  <si>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</si>
  <si>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</si>
  <si>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</si>
  <si>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</si>
  <si>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</si>
  <si>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</si>
  <si>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</si>
  <si>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</si>
  <si>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</si>
  <si>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</si>
  <si>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</si>
  <si>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</si>
  <si>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</si>
  <si>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</si>
  <si>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</si>
  <si>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</si>
  <si>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</si>
  <si>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</si>
  <si>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</si>
  <si>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</si>
  <si>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</si>
  <si>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</si>
  <si>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</si>
  <si>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</si>
  <si>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</si>
  <si>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</si>
  <si>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</si>
  <si>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</si>
  <si>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</si>
  <si>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</si>
  <si>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</si>
  <si>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</si>
  <si>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</si>
  <si>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</si>
  <si>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</si>
  <si>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</si>
  <si>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</si>
  <si>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</si>
  <si>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</si>
  <si>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</si>
  <si>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</si>
  <si>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</si>
  <si>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</si>
  <si>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</si>
  <si>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</si>
  <si>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</si>
  <si>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</si>
  <si>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</si>
  <si>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</si>
  <si>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</si>
  <si>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</si>
  <si>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</si>
  <si>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</si>
  <si>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</si>
  <si>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</si>
  <si>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</si>
  <si>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</si>
  <si>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</si>
  <si>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</si>
  <si>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</si>
  <si>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</si>
  <si>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</si>
  <si>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</si>
  <si>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</si>
  <si>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</si>
  <si>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</si>
  <si>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</si>
  <si>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</si>
  <si>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</si>
  <si>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</si>
  <si>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</si>
  <si>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</si>
  <si>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</si>
  <si>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</si>
  <si>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</si>
  <si>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</si>
  <si>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</si>
  <si>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</si>
  <si>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</si>
  <si>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</si>
  <si>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</si>
  <si>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</si>
  <si>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</si>
  <si>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</si>
  <si>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</si>
  <si>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</si>
  <si>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</si>
  <si>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</si>
  <si>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</si>
  <si>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</si>
  <si>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</si>
  <si>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</si>
  <si>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</si>
  <si>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</si>
  <si>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</si>
  <si>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</si>
  <si>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</si>
  <si>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</si>
  <si>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</si>
  <si>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</si>
  <si>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</si>
  <si>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</si>
  <si>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</si>
  <si>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</si>
  <si>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</si>
  <si>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</si>
  <si>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</si>
  <si>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</si>
  <si>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</si>
  <si>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</si>
  <si>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</si>
  <si>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</si>
  <si>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</si>
  <si>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</si>
  <si>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</si>
  <si>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</si>
  <si>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</si>
  <si>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</si>
  <si>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</si>
  <si>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</si>
  <si>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</si>
  <si>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</si>
  <si>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</si>
  <si>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</si>
  <si>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</si>
  <si>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</si>
  <si>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</si>
  <si>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</si>
  <si>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</si>
  <si>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</si>
  <si>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</si>
  <si>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</si>
  <si>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</si>
  <si>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</si>
  <si>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</si>
  <si>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</si>
  <si>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</si>
  <si>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</si>
  <si>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</si>
  <si>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</si>
  <si>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</si>
  <si>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</si>
  <si>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</si>
  <si>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</si>
  <si>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</si>
  <si>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</si>
  <si>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</si>
  <si>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</si>
  <si>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</si>
  <si>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</si>
  <si>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</si>
  <si>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</si>
  <si>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</si>
  <si>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</si>
  <si>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</si>
  <si>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</si>
  <si>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</si>
  <si>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</si>
  <si>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</si>
  <si>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</si>
  <si>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</si>
  <si>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</si>
  <si>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</si>
  <si>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</si>
  <si>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</si>
  <si>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</si>
  <si>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</si>
  <si>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</si>
  <si>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</si>
  <si>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</si>
  <si>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</si>
  <si>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</si>
  <si>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</si>
  <si>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</si>
  <si>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</si>
  <si>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</si>
  <si>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</si>
  <si>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</si>
  <si>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</si>
  <si>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</si>
  <si>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</si>
  <si>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</si>
  <si>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</si>
  <si>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</si>
  <si>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</si>
  <si>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</si>
  <si>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</si>
  <si>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</si>
  <si>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</si>
  <si>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</si>
  <si>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</si>
  <si>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</si>
  <si>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</si>
  <si>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</si>
  <si>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</si>
  <si>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</si>
  <si>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</si>
  <si>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</si>
  <si>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</si>
  <si>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</si>
  <si>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</si>
  <si>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</si>
  <si>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</si>
  <si>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</si>
  <si>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</si>
  <si>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</si>
  <si>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</si>
  <si>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</si>
  <si>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</si>
  <si>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</si>
  <si>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</si>
  <si>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</si>
  <si>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</si>
  <si>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</si>
  <si>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</si>
  <si>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</si>
  <si>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</si>
  <si>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</si>
  <si>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</si>
  <si>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</si>
  <si>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</si>
  <si>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</si>
  <si>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</si>
  <si>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</si>
  <si>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</si>
  <si>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</si>
  <si>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</si>
  <si>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</si>
  <si>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</si>
  <si>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</si>
  <si>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</si>
  <si>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</si>
  <si>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</si>
  <si>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</si>
  <si>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</si>
  <si>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</si>
  <si>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</si>
  <si>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</si>
  <si>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</si>
  <si>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</si>
  <si>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</si>
  <si>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</si>
  <si>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</si>
  <si>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</si>
  <si>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</si>
  <si>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</si>
  <si>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</si>
  <si>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</si>
  <si>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</si>
  <si>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</si>
  <si>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</si>
  <si>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</si>
  <si>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</si>
  <si>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</si>
  <si>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</si>
  <si>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</si>
  <si>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</si>
  <si>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</si>
  <si>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</si>
  <si>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</si>
  <si>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</si>
  <si>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</si>
  <si>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</si>
  <si>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</si>
  <si>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</si>
  <si>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</si>
  <si>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</si>
  <si>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</si>
  <si>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</si>
  <si>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</si>
  <si>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</si>
  <si>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</si>
  <si>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</si>
  <si>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</si>
  <si>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</si>
  <si>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</si>
  <si>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</si>
  <si>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</si>
  <si>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</si>
  <si>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</si>
  <si>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</si>
  <si>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</si>
  <si>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</si>
  <si>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</si>
  <si>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</si>
  <si>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</si>
  <si>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</si>
  <si>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</si>
  <si>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</si>
  <si>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</si>
  <si>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</si>
  <si>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</si>
  <si>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</si>
  <si>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</si>
  <si>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</si>
  <si>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</si>
  <si>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</si>
  <si>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</si>
  <si>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</si>
  <si>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</si>
  <si>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</si>
  <si>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</si>
  <si>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</si>
  <si>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</si>
  <si>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</si>
  <si>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</si>
  <si>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</si>
  <si>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</si>
  <si>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</si>
  <si>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</si>
  <si>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</si>
  <si>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</si>
  <si>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</si>
  <si>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</si>
  <si>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</si>
  <si>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</si>
  <si>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</si>
  <si>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</si>
  <si>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</si>
  <si>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</si>
  <si>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</si>
  <si>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</si>
  <si>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</si>
  <si>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</si>
  <si>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</si>
  <si>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</si>
  <si>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</si>
  <si>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</si>
  <si>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</si>
  <si>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</si>
  <si>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</si>
  <si>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</si>
  <si>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</si>
  <si>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</si>
  <si>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</si>
  <si>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</si>
  <si>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</si>
  <si>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</si>
  <si>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</si>
  <si>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</si>
  <si>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</si>
  <si>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</si>
  <si>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</si>
  <si>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</si>
  <si>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</si>
  <si>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</si>
  <si>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</si>
  <si>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</si>
  <si>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</si>
  <si>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</si>
  <si>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</si>
  <si>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</si>
  <si>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</si>
  <si>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</si>
  <si>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</si>
  <si>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</si>
  <si>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</si>
  <si>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</si>
  <si>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</si>
  <si>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</si>
  <si>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</si>
  <si>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</si>
  <si>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</si>
  <si>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</si>
  <si>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</si>
  <si>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</si>
  <si>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</si>
  <si>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</si>
  <si>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</si>
  <si>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</si>
  <si>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</si>
  <si>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</si>
  <si>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</si>
  <si>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</si>
  <si>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</si>
  <si>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</si>
  <si>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</si>
  <si>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</si>
  <si>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</si>
  <si>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</si>
  <si>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</si>
  <si>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</si>
  <si>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</si>
  <si>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</si>
  <si>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</si>
  <si>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</si>
  <si>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</si>
  <si>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</si>
  <si>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</si>
  <si>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</si>
  <si>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</si>
  <si>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</si>
  <si>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</si>
  <si>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</si>
  <si>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</si>
  <si>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</si>
  <si>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</si>
  <si>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</si>
  <si>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</si>
  <si>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</si>
  <si>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</si>
  <si>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</si>
  <si>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</si>
  <si>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</si>
  <si>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</si>
  <si>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</si>
  <si>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</si>
  <si>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</si>
  <si>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</si>
  <si>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</si>
  <si>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</si>
  <si>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</si>
  <si>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</si>
  <si>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</si>
  <si>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</si>
  <si>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</si>
  <si>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</si>
  <si>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</si>
  <si>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</si>
  <si>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</si>
  <si>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</si>
  <si>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</si>
  <si>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</si>
  <si>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</si>
  <si>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</si>
  <si>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</si>
  <si>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</si>
  <si>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</si>
  <si>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</si>
  <si>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</si>
  <si>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</si>
  <si>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</si>
  <si>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</si>
  <si>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</si>
  <si>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</si>
  <si>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</si>
  <si>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</si>
  <si>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</si>
  <si>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</si>
  <si>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</si>
  <si>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</si>
  <si>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</si>
  <si>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</si>
  <si>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</si>
  <si>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</si>
  <si>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</si>
  <si>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</si>
  <si>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</si>
  <si>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</si>
  <si>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</si>
  <si>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</si>
  <si>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</si>
  <si>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</si>
  <si>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</si>
  <si>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</si>
  <si>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</si>
  <si>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</si>
  <si>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</si>
  <si>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</si>
  <si>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</si>
  <si>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</si>
  <si>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</si>
  <si>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</si>
  <si>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</si>
  <si>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</si>
  <si>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</si>
  <si>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</si>
  <si>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</si>
  <si>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</si>
  <si>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</si>
  <si>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</si>
  <si>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</si>
  <si>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</si>
  <si>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</si>
  <si>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</si>
  <si>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</si>
  <si>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</si>
  <si>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</si>
  <si>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</si>
  <si>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</si>
  <si>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</si>
  <si>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</si>
  <si>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</si>
  <si>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</si>
  <si>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</si>
  <si>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</si>
  <si>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</si>
  <si>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</si>
  <si>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</si>
  <si>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</si>
  <si>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</si>
  <si>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</si>
  <si>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</si>
  <si>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</si>
  <si>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</si>
  <si>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</si>
  <si>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</si>
  <si>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</si>
  <si>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</si>
  <si>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</si>
  <si>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</si>
  <si>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</si>
  <si>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</si>
  <si>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</si>
  <si>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</si>
  <si>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</si>
  <si>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</si>
  <si>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</si>
  <si>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</si>
  <si>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</si>
  <si>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</si>
  <si>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</si>
  <si>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</si>
  <si>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</si>
  <si>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</si>
  <si>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</si>
  <si>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</si>
  <si>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</si>
  <si>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</si>
  <si>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</si>
  <si>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</si>
  <si>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</si>
  <si>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</si>
  <si>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</si>
  <si>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</si>
  <si>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</si>
  <si>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</si>
  <si>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</si>
  <si>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</si>
  <si>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</si>
  <si>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</si>
  <si>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</si>
  <si>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</si>
  <si>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</si>
  <si>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</si>
  <si>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</si>
  <si>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</si>
  <si>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</si>
  <si>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</si>
  <si>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</si>
  <si>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</si>
  <si>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</si>
  <si>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</si>
  <si>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</si>
  <si>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</si>
  <si>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</si>
  <si>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</si>
  <si>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</si>
  <si>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</si>
  <si>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</si>
  <si>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</si>
  <si>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</si>
  <si>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</si>
  <si>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</si>
  <si>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</si>
  <si>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</si>
  <si>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</si>
  <si>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</si>
  <si>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</si>
  <si>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</si>
  <si>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</si>
  <si>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</si>
  <si>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</si>
  <si>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</si>
  <si>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</si>
  <si>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</si>
  <si>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</si>
  <si>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</si>
  <si>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</si>
  <si>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</si>
  <si>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</si>
  <si>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</si>
  <si>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</si>
  <si>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</si>
  <si>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</si>
  <si>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</si>
  <si>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</si>
  <si>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</si>
  <si>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</si>
  <si>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</si>
  <si>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</si>
  <si>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</si>
  <si>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</si>
  <si>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</si>
  <si>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</si>
  <si>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</si>
  <si>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</si>
  <si>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</si>
  <si>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</si>
  <si>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</si>
  <si>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</si>
  <si>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</si>
  <si>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</si>
  <si>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</si>
  <si>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</si>
  <si>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</si>
  <si>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</si>
  <si>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</si>
  <si>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</si>
  <si>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</si>
  <si>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</si>
  <si>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</si>
  <si>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</si>
  <si>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</si>
  <si>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</si>
  <si>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</si>
  <si>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</si>
  <si>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</si>
  <si>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</si>
  <si>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</si>
  <si>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</si>
  <si>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</si>
  <si>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</si>
  <si>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</si>
  <si>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</si>
  <si>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</si>
  <si>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</si>
  <si>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</si>
  <si>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</si>
  <si>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</si>
  <si>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</si>
  <si>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</si>
  <si>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</si>
  <si>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</si>
  <si>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</si>
  <si>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</si>
  <si>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</si>
  <si>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</si>
  <si>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</si>
  <si>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</si>
  <si>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</si>
  <si>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</si>
  <si>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</si>
  <si>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</si>
  <si>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</si>
  <si>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</si>
  <si>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</si>
  <si>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</si>
  <si>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</si>
  <si>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</si>
  <si>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</si>
  <si>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</si>
  <si>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</si>
  <si>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</si>
  <si>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</si>
  <si>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</si>
  <si>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</si>
  <si>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</si>
  <si>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</si>
  <si>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</si>
  <si>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</si>
  <si>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</si>
  <si>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</si>
  <si>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</si>
  <si>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</si>
  <si>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</si>
  <si>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</si>
  <si>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</si>
  <si>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</si>
  <si>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</si>
  <si>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</si>
  <si>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</si>
  <si>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</si>
  <si>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</si>
  <si>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</si>
  <si>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</si>
  <si>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</si>
  <si>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</si>
  <si>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</si>
  <si>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</si>
  <si>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</si>
  <si>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</si>
  <si>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</si>
  <si>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</si>
  <si>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</si>
  <si>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</si>
  <si>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</si>
  <si>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</si>
  <si>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</si>
  <si>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</si>
  <si>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</si>
  <si>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</si>
  <si>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</si>
  <si>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</si>
  <si>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</si>
  <si>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</si>
  <si>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</si>
  <si>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</si>
  <si>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</si>
  <si>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</si>
  <si>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</si>
  <si>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</si>
  <si>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</si>
  <si>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</si>
  <si>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</si>
  <si>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</si>
  <si>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</si>
  <si>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</si>
  <si>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</si>
  <si>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</si>
  <si>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</si>
  <si>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</si>
  <si>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</si>
  <si>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</si>
  <si>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</si>
  <si>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</si>
  <si>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</si>
  <si>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</si>
  <si>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</si>
  <si>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</si>
  <si>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</si>
  <si>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</si>
  <si>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</si>
  <si>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</si>
  <si>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</si>
  <si>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</si>
  <si>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</si>
  <si>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</si>
  <si>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</si>
  <si>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</si>
  <si>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</si>
  <si>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</si>
  <si>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</si>
  <si>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</si>
  <si>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</si>
  <si>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</si>
  <si>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</si>
  <si>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</si>
  <si>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</si>
  <si>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</si>
  <si>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</si>
  <si>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</si>
  <si>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</si>
  <si>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</si>
  <si>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</si>
  <si>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</si>
  <si>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</si>
  <si>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</si>
  <si>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</si>
  <si>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</si>
  <si>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</si>
  <si>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</si>
  <si>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</si>
  <si>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</si>
  <si>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</si>
  <si>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</si>
  <si>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</si>
  <si>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</si>
  <si>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</si>
  <si>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</si>
  <si>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</si>
  <si>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</si>
  <si>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</si>
  <si>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</si>
  <si>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</si>
  <si>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</si>
  <si>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</si>
  <si>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</si>
  <si>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</si>
  <si>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</si>
  <si>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</si>
  <si>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</si>
  <si>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</si>
  <si>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</si>
  <si>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</si>
  <si>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</si>
  <si>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</si>
  <si>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</si>
  <si>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</si>
  <si>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</si>
  <si>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</si>
  <si>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</si>
  <si>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</si>
  <si>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</si>
  <si>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</si>
  <si>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</si>
  <si>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</si>
  <si>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</si>
  <si>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</si>
  <si>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</si>
  <si>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</si>
  <si>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</si>
  <si>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</si>
  <si>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</si>
  <si>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</si>
  <si>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</si>
  <si>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</si>
  <si>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</si>
  <si>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</si>
  <si>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</si>
  <si>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</si>
  <si>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</si>
  <si>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</si>
  <si>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</si>
  <si>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</si>
  <si>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</si>
  <si>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</si>
  <si>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</si>
  <si>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</si>
  <si>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</si>
  <si>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</si>
  <si>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</si>
  <si>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</si>
  <si>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</si>
  <si>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</si>
  <si>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</si>
  <si>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</si>
  <si>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</si>
  <si>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</si>
  <si>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</si>
  <si>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</si>
  <si>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</si>
  <si>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</si>
  <si>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</si>
  <si>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</si>
  <si>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</si>
  <si>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</si>
  <si>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</si>
  <si>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</si>
  <si>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</si>
  <si>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</si>
  <si>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</si>
  <si>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</si>
  <si>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</si>
  <si>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</si>
  <si>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</si>
  <si>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</si>
  <si>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</si>
  <si>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</si>
  <si>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</si>
  <si>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</si>
  <si>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</si>
  <si>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</si>
  <si>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</si>
  <si>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</si>
  <si>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</si>
  <si>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</si>
  <si>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</si>
  <si>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</si>
  <si>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</si>
  <si>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</si>
  <si>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</si>
  <si>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</si>
  <si>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</si>
  <si>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</si>
  <si>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</si>
  <si>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</si>
  <si>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</si>
  <si>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</si>
  <si>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</si>
  <si>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</si>
  <si>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</si>
  <si>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</si>
  <si>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</si>
  <si>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</si>
  <si>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</si>
  <si>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</si>
  <si>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</si>
  <si>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</si>
  <si>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</si>
  <si>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</si>
  <si>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</si>
  <si>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</si>
  <si>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</si>
  <si>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</si>
  <si>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</si>
  <si>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</si>
  <si>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</si>
  <si>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</si>
  <si>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</si>
  <si>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</si>
  <si>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</si>
  <si>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</si>
  <si>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</si>
  <si>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</si>
  <si>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</si>
  <si>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</si>
  <si>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</si>
  <si>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</si>
  <si>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</si>
  <si>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</si>
  <si>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</si>
  <si>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</si>
  <si>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</si>
  <si>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</si>
  <si>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</si>
  <si>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</si>
  <si>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</si>
  <si>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</si>
  <si>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</si>
  <si>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</si>
  <si>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</si>
  <si>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</si>
  <si>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</si>
  <si>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</si>
  <si>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</si>
  <si>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</si>
  <si>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</si>
  <si>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</si>
  <si>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</si>
  <si>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</si>
  <si>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</si>
  <si>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</si>
  <si>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</si>
  <si>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</si>
  <si>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</si>
  <si>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</si>
  <si>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</si>
  <si>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</si>
  <si>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</si>
  <si>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</si>
  <si>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</si>
  <si>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</si>
  <si>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</si>
  <si>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</si>
  <si>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</si>
  <si>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</si>
  <si>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</si>
  <si>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</si>
  <si>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</si>
  <si>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</si>
  <si>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</si>
  <si>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</si>
  <si>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</si>
  <si>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</si>
  <si>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</si>
  <si>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</si>
  <si>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</si>
  <si>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</si>
  <si>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</si>
  <si>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</si>
  <si>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</si>
  <si>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</si>
  <si>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</si>
  <si>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</si>
  <si>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</si>
  <si>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</si>
  <si>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</si>
  <si>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</si>
  <si>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</si>
  <si>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</si>
  <si>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</si>
  <si>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</si>
  <si>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</si>
  <si>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</si>
  <si>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</si>
  <si>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</si>
  <si>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</si>
  <si>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</si>
  <si>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</si>
  <si>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</si>
  <si>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</si>
  <si>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</si>
  <si>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</si>
  <si>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</si>
  <si>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</si>
  <si>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</si>
  <si>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</si>
  <si>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</si>
  <si>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</si>
  <si>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</si>
  <si>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</si>
  <si>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</si>
  <si>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</si>
  <si>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</si>
  <si>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</si>
  <si>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</si>
  <si>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</si>
  <si>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</si>
  <si>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</si>
  <si>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</si>
  <si>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</si>
  <si>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</si>
  <si>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</si>
  <si>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</si>
  <si>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</si>
  <si>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</si>
  <si>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</si>
  <si>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</si>
  <si>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</si>
  <si>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</si>
  <si>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</si>
  <si>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</si>
  <si>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</si>
  <si>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</si>
  <si>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</si>
  <si>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</si>
  <si>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</si>
  <si>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</si>
  <si>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</si>
  <si>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</si>
  <si>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</si>
  <si>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</si>
  <si>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</si>
  <si>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</si>
  <si>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</si>
  <si>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</si>
  <si>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</si>
  <si>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</si>
  <si>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</si>
  <si>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</si>
  <si>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</si>
  <si>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</si>
  <si>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</si>
  <si>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</si>
  <si>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</si>
  <si>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</si>
  <si>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</si>
  <si>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</si>
  <si>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</si>
  <si>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</si>
  <si>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</si>
  <si>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</si>
  <si>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</si>
  <si>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</si>
  <si>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</si>
  <si>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</si>
  <si>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</si>
  <si>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</si>
  <si>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</si>
  <si>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</si>
  <si>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</si>
  <si>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</si>
  <si>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</si>
  <si>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</si>
  <si>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</si>
  <si>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</si>
  <si>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</si>
  <si>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</si>
  <si>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</si>
  <si>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</si>
  <si>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</si>
  <si>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</si>
  <si>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</si>
  <si>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</si>
  <si>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</si>
  <si>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</si>
  <si>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</si>
  <si>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</si>
  <si>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</si>
  <si>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</si>
  <si>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</si>
  <si>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</si>
  <si>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</si>
  <si>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</si>
  <si>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</si>
  <si>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</si>
  <si>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</si>
  <si>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</si>
  <si>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</si>
  <si>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</si>
  <si>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</si>
  <si>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</si>
  <si>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</si>
  <si>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</si>
  <si>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</si>
  <si>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</si>
  <si>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</si>
  <si>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</si>
  <si>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</si>
  <si>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</si>
  <si>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</si>
  <si>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</si>
  <si>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</si>
  <si>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</si>
  <si>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</si>
  <si>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</si>
  <si>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</si>
  <si>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</si>
  <si>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</si>
  <si>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</si>
  <si>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</si>
  <si>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</si>
  <si>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</si>
  <si>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</si>
  <si>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</si>
  <si>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</si>
  <si>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</si>
  <si>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</si>
  <si>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</si>
  <si>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</si>
  <si>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</si>
  <si>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</si>
  <si>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</si>
  <si>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</si>
  <si>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</si>
  <si>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</si>
  <si>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</si>
  <si>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</si>
  <si>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</si>
  <si>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</si>
  <si>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</si>
  <si>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</si>
  <si>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</si>
  <si>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</si>
  <si>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</si>
  <si>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</si>
  <si>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</si>
  <si>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</si>
  <si>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</si>
  <si>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</si>
  <si>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</si>
  <si>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</si>
  <si>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</si>
  <si>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</si>
  <si>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</si>
  <si>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</si>
  <si>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</si>
  <si>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</si>
  <si>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</si>
  <si>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</si>
  <si>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</si>
  <si>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</si>
  <si>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</si>
  <si>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</si>
  <si>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</si>
  <si>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</si>
  <si>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</si>
  <si>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</si>
  <si>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</si>
  <si>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</si>
  <si>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</si>
  <si>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</si>
  <si>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</si>
  <si>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</si>
  <si>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</si>
  <si>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</si>
  <si>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</si>
  <si>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</si>
  <si>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</si>
  <si>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</si>
  <si>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</si>
  <si>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</si>
  <si>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</si>
  <si>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</si>
  <si>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</si>
  <si>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</si>
  <si>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</si>
  <si>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</si>
  <si>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</si>
  <si>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</si>
  <si>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</si>
  <si>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</si>
  <si>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</si>
  <si>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</si>
  <si>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</si>
  <si>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</si>
  <si>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</si>
  <si>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</si>
  <si>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</si>
  <si>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</si>
  <si>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</si>
  <si>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</si>
  <si>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</si>
  <si>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</si>
  <si>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</si>
  <si>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</si>
  <si>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</si>
  <si>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</si>
  <si>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</si>
  <si>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</si>
  <si>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</si>
  <si>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</si>
  <si>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</si>
  <si>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</si>
  <si>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</si>
  <si>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</si>
  <si>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</si>
  <si>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</si>
  <si>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</si>
  <si>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</si>
  <si>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</si>
  <si>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</si>
  <si>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</si>
  <si>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</si>
  <si>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</si>
  <si>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</si>
  <si>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</si>
  <si>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</si>
  <si>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</si>
  <si>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</si>
  <si>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</si>
  <si>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</si>
  <si>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</si>
  <si>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</si>
  <si>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</si>
  <si>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</si>
  <si>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</si>
  <si>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</si>
  <si>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</si>
  <si>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</si>
  <si>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</si>
  <si>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</si>
  <si>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</si>
  <si>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</si>
  <si>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</si>
  <si>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</si>
  <si>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</si>
  <si>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</si>
  <si>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</si>
  <si>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</si>
  <si>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</si>
  <si>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</si>
  <si>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</si>
  <si>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</si>
  <si>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</si>
  <si>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</si>
  <si>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</si>
  <si>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</si>
  <si>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</si>
  <si>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</si>
  <si>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</si>
  <si>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</si>
  <si>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</si>
  <si>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</si>
  <si>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</si>
  <si>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</si>
  <si>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</si>
  <si>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</si>
  <si>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</si>
  <si>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</si>
  <si>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</si>
  <si>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</si>
  <si>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</si>
  <si>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</si>
  <si>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</si>
  <si>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</si>
  <si>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</si>
  <si>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</si>
  <si>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</si>
  <si>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</si>
  <si>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</si>
  <si>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</si>
  <si>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</si>
  <si>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</si>
  <si>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</si>
  <si>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</si>
  <si>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</si>
  <si>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</si>
  <si>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</si>
  <si>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</si>
  <si>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</si>
  <si>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</si>
  <si>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</si>
  <si>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</si>
  <si>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</si>
  <si>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</si>
  <si>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</si>
  <si>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</si>
  <si>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</si>
  <si>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</si>
  <si>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</si>
  <si>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</si>
  <si>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</si>
  <si>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</si>
  <si>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</si>
  <si>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</si>
  <si>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</si>
  <si>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</si>
  <si>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</si>
  <si>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</si>
  <si>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</si>
  <si>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</si>
  <si>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</si>
  <si>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</si>
  <si>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</si>
  <si>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</si>
  <si>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</si>
  <si>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</si>
  <si>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</si>
  <si>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</si>
  <si>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</si>
  <si>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</si>
  <si>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</si>
  <si>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</si>
  <si>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</si>
  <si>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</si>
  <si>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</si>
  <si>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</si>
  <si>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</si>
  <si>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</si>
  <si>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</si>
  <si>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</si>
  <si>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</si>
  <si>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</si>
  <si>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</si>
  <si>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</si>
  <si>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</si>
  <si>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</si>
  <si>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</si>
  <si>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</si>
  <si>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</si>
  <si>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</si>
  <si>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</si>
  <si>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</si>
  <si>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</si>
  <si>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</si>
  <si>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</si>
  <si>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</si>
  <si>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</si>
  <si>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</si>
  <si>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</si>
  <si>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</si>
  <si>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</si>
  <si>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</si>
  <si>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</si>
  <si>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</si>
  <si>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</si>
  <si>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</si>
  <si>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</si>
  <si>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</si>
  <si>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</si>
  <si>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</si>
  <si>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</si>
  <si>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</si>
  <si>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</si>
  <si>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</si>
  <si>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</si>
  <si>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</si>
  <si>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</si>
  <si>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</si>
  <si>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</si>
  <si>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</si>
  <si>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</si>
  <si>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</si>
  <si>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</si>
  <si>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</si>
  <si>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</si>
  <si>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</si>
  <si>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</si>
  <si>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</si>
  <si>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</si>
  <si>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</si>
  <si>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</si>
  <si>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</si>
  <si>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</si>
  <si>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</si>
  <si>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</si>
  <si>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</si>
  <si>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</si>
  <si>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</si>
  <si>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</si>
  <si>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</si>
  <si>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</si>
  <si>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</si>
  <si>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</si>
  <si>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</si>
  <si>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</si>
  <si>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</si>
  <si>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</si>
  <si>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</si>
  <si>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</si>
  <si>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</si>
  <si>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</si>
  <si>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</si>
  <si>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</si>
  <si>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</si>
  <si>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</si>
  <si>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</si>
  <si>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</si>
  <si>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</si>
  <si>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</si>
  <si>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</si>
  <si>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</si>
  <si>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</si>
  <si>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</si>
  <si>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</si>
  <si>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</si>
  <si>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</si>
  <si>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</si>
  <si>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</si>
  <si>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</si>
  <si>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</si>
  <si>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</si>
  <si>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</si>
  <si>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</si>
  <si>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</si>
  <si>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</si>
  <si>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</si>
  <si>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</si>
  <si>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</si>
  <si>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</si>
  <si>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</si>
  <si>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</si>
  <si>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</si>
  <si>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</si>
  <si>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</si>
  <si>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</si>
  <si>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</si>
  <si>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</si>
  <si>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</si>
  <si>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</si>
  <si>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</si>
  <si>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</si>
  <si>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</si>
  <si>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</si>
  <si>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</si>
  <si>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</si>
  <si>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</si>
  <si>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</si>
  <si>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</si>
  <si>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</si>
  <si>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</si>
  <si>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</si>
  <si>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</si>
  <si>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</si>
  <si>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</si>
  <si>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</si>
  <si>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</si>
  <si>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</si>
  <si>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</si>
  <si>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</si>
  <si>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</si>
  <si>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</si>
  <si>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</si>
  <si>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</si>
  <si>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</si>
  <si>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</si>
  <si>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</si>
  <si>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</si>
  <si>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</si>
  <si>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</si>
  <si>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</si>
  <si>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</si>
  <si>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</si>
  <si>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</si>
  <si>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</si>
  <si>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</si>
  <si>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</si>
  <si>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</si>
  <si>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</si>
  <si>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</si>
  <si>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</si>
  <si>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</si>
  <si>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</si>
  <si>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</si>
  <si>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</si>
  <si>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</si>
  <si>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</si>
  <si>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</si>
  <si>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</si>
  <si>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</si>
  <si>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</si>
  <si>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</si>
  <si>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</si>
  <si>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</si>
  <si>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</si>
  <si>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</si>
  <si>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</si>
  <si>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</si>
  <si>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</si>
  <si>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</si>
  <si>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</si>
  <si>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</si>
  <si>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</si>
  <si>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</si>
  <si>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</si>
  <si>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</si>
  <si>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</si>
  <si>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</si>
  <si>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</si>
  <si>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</si>
  <si>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</si>
  <si>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</si>
  <si>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</si>
  <si>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</si>
  <si>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</si>
  <si>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</si>
  <si>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</si>
  <si>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</si>
  <si>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</si>
  <si>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</si>
  <si>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</si>
  <si>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</si>
  <si>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</si>
  <si>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</si>
  <si>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</si>
  <si>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</si>
  <si>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</si>
  <si>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</si>
  <si>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</si>
  <si>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</si>
  <si>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</si>
  <si>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</si>
  <si>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</si>
  <si>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</si>
  <si>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</si>
  <si>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</si>
  <si>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</si>
  <si>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</si>
  <si>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</si>
  <si>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</si>
  <si>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</si>
  <si>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</si>
  <si>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</si>
  <si>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</si>
  <si>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</si>
  <si>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</si>
  <si>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</si>
  <si>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</si>
  <si>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</si>
  <si>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</si>
  <si>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</si>
  <si>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</si>
  <si>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</si>
  <si>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</si>
  <si>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</si>
  <si>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</si>
  <si>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</si>
  <si>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</si>
  <si>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</si>
  <si>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</si>
  <si>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</si>
  <si>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</si>
  <si>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</si>
  <si>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</si>
  <si>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</si>
  <si>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</si>
  <si>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</si>
  <si>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</si>
  <si>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</si>
  <si>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</si>
  <si>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</si>
  <si>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</si>
  <si>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</si>
  <si>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</si>
  <si>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</si>
  <si>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</si>
  <si>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</si>
  <si>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</si>
  <si>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</si>
  <si>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</si>
  <si>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</si>
  <si>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</si>
  <si>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</si>
  <si>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</si>
  <si>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</si>
  <si>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</si>
  <si>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</si>
  <si>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</si>
  <si>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</si>
  <si>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</si>
  <si>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</si>
  <si>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</si>
  <si>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</si>
  <si>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</si>
  <si>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</si>
  <si>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</si>
  <si>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</si>
  <si>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</si>
  <si>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</si>
  <si>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</si>
  <si>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</si>
  <si>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</si>
  <si>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</si>
  <si>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</si>
  <si>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</si>
  <si>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</si>
  <si>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</si>
  <si>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</si>
  <si>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</si>
  <si>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</si>
  <si>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</si>
  <si>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</si>
  <si>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</si>
  <si>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</si>
  <si>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</si>
  <si>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</si>
  <si>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</si>
  <si>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</si>
  <si>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</si>
  <si>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</si>
  <si>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</si>
  <si>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</si>
  <si>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</si>
  <si>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</si>
  <si>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</si>
  <si>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</si>
  <si>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</si>
  <si>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</si>
  <si>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</si>
  <si>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</si>
  <si>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</si>
  <si>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</si>
  <si>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</si>
  <si>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</si>
  <si>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</si>
  <si>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</si>
  <si>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</si>
  <si>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</si>
  <si>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</si>
  <si>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</si>
  <si>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</si>
  <si>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</si>
  <si>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</si>
  <si>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</si>
  <si>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</si>
  <si>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</si>
  <si>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</si>
  <si>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</si>
  <si>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</si>
  <si>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</si>
  <si>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</si>
  <si>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</si>
  <si>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</si>
  <si>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</si>
  <si>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</si>
  <si>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</si>
  <si>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</si>
  <si>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</si>
  <si>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</si>
  <si>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</si>
  <si>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</si>
  <si>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</si>
  <si>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</si>
  <si>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</si>
  <si>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</si>
  <si>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</si>
  <si>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</si>
  <si>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</si>
  <si>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</si>
  <si>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</si>
  <si>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</si>
  <si>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</si>
  <si>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</si>
  <si>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</si>
  <si>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</si>
  <si>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</si>
  <si>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</si>
  <si>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</si>
  <si>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</si>
  <si>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</si>
  <si>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</si>
  <si>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</si>
  <si>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</si>
  <si>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</si>
  <si>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</si>
  <si>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</si>
  <si>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</si>
  <si>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</si>
  <si>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</si>
  <si>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</si>
  <si>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</si>
  <si>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</si>
  <si>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</si>
  <si>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</si>
  <si>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</si>
  <si>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</si>
  <si>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</si>
  <si>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</si>
  <si>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</si>
  <si>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</si>
  <si>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</si>
  <si>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</si>
  <si>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</si>
  <si>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</si>
  <si>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</si>
  <si>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</si>
  <si>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</si>
  <si>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</si>
  <si>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</si>
  <si>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</si>
  <si>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</si>
  <si>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</si>
  <si>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</si>
  <si>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</si>
  <si>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</si>
  <si>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</si>
  <si>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</si>
  <si>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</si>
  <si>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</si>
  <si>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</si>
  <si>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</si>
  <si>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</si>
  <si>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</si>
  <si>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</si>
  <si>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</si>
  <si>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</si>
  <si>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</si>
  <si>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</si>
  <si>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</si>
  <si>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</si>
  <si>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</si>
  <si>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</si>
  <si>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</si>
  <si>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</si>
  <si>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</si>
  <si>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</si>
  <si>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</si>
  <si>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</si>
  <si>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</si>
  <si>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</si>
  <si>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</si>
  <si>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</si>
  <si>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</si>
  <si>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</si>
  <si>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</si>
  <si>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</si>
  <si>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</si>
  <si>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</si>
  <si>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</si>
  <si>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</si>
  <si>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</si>
  <si>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</si>
  <si>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</si>
  <si>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</si>
  <si>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</si>
  <si>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</si>
  <si>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</si>
  <si>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</si>
  <si>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</si>
  <si>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</si>
  <si>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</si>
  <si>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</si>
  <si>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</si>
  <si>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</si>
  <si>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</si>
  <si>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</si>
  <si>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</si>
  <si>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</si>
  <si>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</si>
  <si>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</si>
  <si>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</si>
  <si>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</si>
  <si>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</si>
  <si>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</si>
  <si>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</si>
  <si>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</si>
  <si>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</si>
  <si>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</si>
  <si>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</si>
  <si>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</si>
  <si>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</si>
  <si>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</si>
  <si>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</si>
  <si>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</si>
  <si>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</si>
  <si>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</si>
  <si>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</si>
  <si>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</si>
  <si>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</si>
  <si>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</si>
  <si>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</si>
  <si>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</si>
  <si>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</si>
  <si>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</si>
  <si>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</si>
  <si>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</si>
  <si>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</si>
  <si>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</si>
  <si>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</si>
  <si>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</si>
  <si>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</si>
  <si>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</si>
  <si>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</si>
  <si>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</si>
  <si>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</si>
  <si>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</si>
  <si>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</si>
  <si>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</si>
  <si>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</si>
  <si>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</si>
  <si>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</si>
  <si>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</si>
  <si>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</si>
  <si>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</si>
  <si>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</si>
  <si>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</si>
  <si>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</si>
  <si>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</si>
  <si>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</si>
  <si>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</si>
  <si>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</si>
  <si>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</si>
  <si>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</si>
  <si>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</si>
  <si>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</si>
  <si>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</si>
  <si>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</si>
  <si>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</si>
  <si>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</si>
  <si>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</si>
  <si>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</si>
  <si>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</si>
  <si>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</si>
  <si>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</si>
  <si>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</si>
  <si>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</si>
  <si>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</si>
  <si>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</si>
  <si>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</si>
  <si>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</si>
  <si>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</si>
  <si>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</si>
  <si>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</si>
  <si>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</si>
  <si>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</si>
  <si>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</si>
  <si>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</si>
  <si>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</si>
  <si>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</si>
  <si>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</si>
  <si>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</si>
  <si>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</si>
  <si>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</si>
  <si>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</si>
  <si>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</si>
  <si>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</si>
  <si>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</si>
  <si>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</si>
  <si>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</si>
  <si>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</si>
  <si>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</si>
  <si>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</si>
  <si>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</si>
  <si>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</si>
  <si>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</si>
  <si>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</si>
  <si>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</si>
  <si>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</si>
  <si>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</si>
  <si>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</si>
  <si>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</si>
  <si>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</si>
  <si>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</si>
  <si>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</si>
  <si>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</si>
  <si>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</si>
  <si>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</si>
  <si>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</si>
  <si>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</si>
  <si>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</si>
  <si>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</si>
  <si>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</si>
  <si>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</si>
  <si>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</si>
  <si>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</si>
  <si>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</si>
  <si>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</si>
  <si>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</si>
  <si>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</si>
  <si>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</si>
  <si>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</si>
  <si>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</si>
  <si>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</si>
  <si>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</si>
  <si>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</si>
  <si>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</si>
  <si>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</si>
  <si>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</si>
  <si>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</si>
  <si>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</si>
  <si>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</si>
  <si>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</si>
  <si>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</si>
  <si>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</si>
  <si>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</si>
  <si>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</si>
  <si>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</si>
  <si>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</si>
  <si>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</si>
  <si>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</si>
  <si>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</si>
  <si>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</si>
  <si>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</si>
  <si>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</si>
  <si>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</si>
  <si>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</si>
  <si>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</si>
  <si>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</si>
  <si>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</si>
  <si>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</si>
  <si>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</si>
  <si>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</si>
  <si>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</si>
  <si>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</si>
  <si>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</si>
  <si>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</si>
  <si>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</si>
  <si>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</si>
  <si>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</si>
  <si>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</si>
  <si>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</si>
  <si>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</si>
  <si>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</si>
  <si>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</si>
  <si>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</si>
  <si>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</si>
  <si>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</si>
  <si>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</si>
  <si>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</si>
  <si>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</si>
  <si>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</si>
  <si>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</si>
  <si>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</si>
  <si>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</si>
  <si>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</si>
  <si>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</si>
  <si>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</si>
  <si>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</si>
  <si>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</si>
  <si>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</si>
  <si>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</si>
  <si>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</si>
  <si>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</si>
  <si>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</si>
  <si>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</si>
  <si>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</si>
  <si>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</si>
  <si>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</si>
  <si>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</si>
  <si>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</si>
  <si>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</si>
  <si>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</si>
  <si>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</si>
  <si>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</si>
  <si>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</si>
  <si>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</si>
  <si>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</si>
  <si>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</si>
  <si>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</si>
  <si>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</si>
  <si>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</si>
  <si>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</si>
  <si>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</si>
  <si>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</si>
  <si>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</si>
  <si>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</si>
  <si>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</si>
  <si>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</si>
  <si>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</si>
  <si>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</si>
  <si>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</si>
  <si>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</si>
  <si>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</si>
  <si>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</si>
  <si>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</si>
  <si>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</si>
  <si>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</si>
  <si>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</si>
  <si>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</si>
  <si>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</si>
  <si>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</si>
  <si>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</si>
  <si>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</si>
  <si>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</si>
  <si>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</si>
  <si>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</si>
  <si>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</si>
  <si>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</si>
  <si>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</si>
  <si>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</si>
  <si>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</si>
  <si>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</si>
  <si>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</si>
  <si>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</si>
  <si>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</si>
  <si>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</si>
  <si>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</si>
  <si>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</si>
  <si>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</si>
  <si>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</si>
  <si>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</si>
  <si>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</si>
  <si>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</si>
  <si>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</si>
  <si>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</si>
  <si>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</si>
  <si>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</si>
  <si>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</si>
  <si>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</si>
  <si>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</si>
  <si>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</si>
  <si>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</si>
  <si>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</si>
  <si>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</si>
  <si>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</si>
  <si>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</si>
  <si>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</si>
  <si>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</si>
  <si>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</si>
  <si>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</si>
  <si>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</si>
  <si>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</si>
  <si>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</si>
  <si>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</si>
  <si>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</si>
  <si>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</si>
  <si>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</si>
  <si>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</si>
  <si>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</si>
  <si>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</si>
  <si>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</si>
  <si>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</si>
  <si>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</si>
  <si>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</si>
  <si>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</si>
  <si>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</si>
  <si>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</si>
  <si>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</si>
  <si>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</si>
  <si>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</si>
  <si>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</si>
  <si>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</si>
  <si>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</si>
  <si>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</si>
  <si>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</si>
  <si>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</si>
  <si>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</si>
  <si>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</si>
  <si>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</si>
  <si>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</si>
  <si>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</si>
  <si>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</si>
  <si>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</si>
  <si>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</si>
  <si>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</si>
  <si>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</si>
  <si>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</si>
  <si>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</si>
  <si>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</si>
  <si>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</si>
  <si>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</si>
  <si>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</si>
  <si>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</si>
  <si>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</si>
  <si>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</si>
  <si>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</si>
  <si>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</si>
  <si>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</si>
  <si>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</si>
  <si>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</si>
  <si>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</si>
  <si>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</si>
  <si>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</si>
  <si>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</si>
  <si>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</si>
  <si>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</si>
  <si>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</si>
  <si>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</si>
  <si>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</si>
  <si>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</si>
  <si>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</si>
  <si>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</si>
  <si>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</si>
  <si>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</si>
  <si>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</si>
  <si>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</si>
  <si>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</si>
  <si>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</si>
  <si>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</si>
  <si>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</si>
  <si>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</si>
  <si>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</si>
  <si>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</si>
  <si>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</si>
  <si>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</si>
  <si>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</si>
  <si>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</si>
  <si>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</si>
  <si>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</si>
  <si>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</si>
  <si>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</si>
  <si>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</si>
  <si>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</si>
  <si>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</si>
  <si>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</si>
  <si>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</si>
  <si>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</si>
  <si>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</si>
  <si>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</si>
  <si>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</si>
  <si>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</si>
  <si>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</si>
  <si>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</si>
  <si>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</si>
  <si>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</si>
  <si>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</si>
  <si>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</si>
  <si>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</si>
  <si>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</si>
  <si>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</si>
  <si>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</si>
  <si>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</si>
  <si>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</si>
  <si>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</si>
  <si>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</si>
  <si>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</si>
  <si>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</si>
  <si>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</si>
  <si>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</si>
  <si>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</si>
  <si>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</si>
  <si>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</si>
  <si>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</si>
  <si>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</si>
  <si>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</si>
  <si>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</si>
  <si>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</si>
  <si>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</si>
  <si>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</si>
  <si>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</si>
  <si>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</si>
  <si>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</si>
  <si>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</si>
  <si>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</si>
  <si>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</si>
  <si>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</si>
  <si>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</si>
  <si>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</si>
  <si>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</si>
  <si>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</si>
  <si>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</si>
  <si>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</si>
  <si>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</si>
  <si>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</si>
  <si>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</si>
  <si>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</si>
  <si>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</si>
  <si>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</si>
  <si>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</si>
  <si>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</si>
  <si>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</si>
  <si>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</si>
  <si>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</si>
  <si>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</si>
  <si>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</si>
  <si>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</si>
  <si>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</si>
  <si>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</si>
  <si>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</si>
  <si>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</si>
  <si>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</si>
  <si>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</si>
  <si>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</si>
  <si>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</si>
  <si>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</si>
  <si>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</si>
  <si>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</si>
  <si>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</si>
  <si>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</si>
  <si>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</si>
  <si>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</si>
  <si>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</si>
  <si>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</si>
  <si>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</si>
  <si>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</si>
  <si>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</si>
  <si>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</si>
  <si>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</si>
  <si>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</si>
  <si>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</si>
  <si>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</si>
  <si>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</si>
  <si>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</si>
  <si>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</si>
  <si>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</si>
  <si>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</si>
  <si>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</si>
  <si>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</si>
  <si>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</si>
  <si>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</si>
  <si>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</si>
  <si>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</si>
  <si>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</si>
  <si>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</si>
  <si>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</si>
  <si>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</si>
  <si>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</si>
  <si>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</si>
  <si>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</si>
  <si>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</si>
  <si>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</si>
  <si>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</si>
  <si>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</si>
  <si>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</si>
  <si>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</si>
  <si>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</si>
  <si>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</si>
  <si>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</si>
  <si>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</si>
  <si>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</si>
  <si>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</si>
  <si>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</si>
  <si>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</si>
  <si>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</si>
  <si>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</si>
  <si>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</si>
  <si>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</si>
  <si>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</si>
  <si>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</si>
  <si>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</si>
  <si>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</si>
  <si>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</si>
  <si>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</si>
  <si>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</si>
  <si>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</si>
  <si>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</si>
  <si>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</si>
  <si>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</si>
  <si>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</si>
  <si>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</si>
  <si>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</si>
  <si>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</si>
  <si>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</si>
  <si>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</si>
  <si>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</si>
  <si>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</si>
  <si>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</si>
  <si>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</si>
  <si>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</si>
  <si>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</si>
  <si>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</si>
  <si>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</si>
  <si>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</si>
  <si>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</si>
  <si>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</si>
  <si>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</si>
  <si>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</si>
  <si>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</si>
  <si>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</si>
  <si>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</si>
  <si>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</si>
  <si>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</si>
  <si>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</si>
  <si>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</si>
  <si>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</si>
  <si>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</si>
  <si>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</si>
  <si>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</si>
  <si>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</si>
  <si>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</si>
  <si>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</si>
  <si>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</si>
  <si>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</si>
  <si>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</si>
  <si>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</si>
  <si>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</si>
  <si>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</si>
  <si>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</si>
  <si>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</si>
  <si>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</si>
  <si>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</si>
  <si>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</si>
  <si>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</si>
  <si>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</si>
  <si>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</si>
  <si>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</si>
  <si>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</si>
  <si>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</si>
  <si>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</si>
  <si>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</si>
  <si>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</si>
  <si>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</si>
  <si>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</si>
  <si>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</si>
  <si>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</si>
  <si>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</si>
  <si>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</si>
  <si>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</si>
  <si>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</si>
  <si>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</si>
  <si>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</si>
  <si>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</si>
  <si>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</si>
  <si>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</si>
  <si>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</si>
  <si>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</si>
  <si>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</si>
  <si>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</si>
  <si>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</si>
  <si>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</si>
  <si>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</si>
  <si>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</si>
  <si>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</si>
  <si>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</si>
  <si>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</si>
  <si>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</si>
  <si>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</si>
  <si>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</si>
  <si>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</si>
  <si>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</si>
  <si>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</si>
  <si>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</si>
  <si>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</si>
  <si>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</si>
  <si>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</si>
  <si>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</si>
  <si>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</si>
  <si>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</si>
  <si>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</si>
  <si>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</si>
  <si>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</si>
  <si>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</si>
  <si>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</si>
  <si>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</si>
  <si>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</si>
  <si>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</si>
  <si>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</si>
  <si>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</si>
  <si>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</si>
  <si>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</si>
  <si>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</si>
  <si>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</si>
  <si>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</si>
  <si>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</si>
  <si>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</si>
  <si>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</si>
  <si>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</si>
  <si>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</si>
  <si>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</si>
  <si>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</si>
  <si>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</si>
  <si>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</si>
  <si>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</si>
  <si>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</si>
  <si>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</si>
  <si>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</si>
  <si>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</si>
  <si>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</si>
  <si>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</si>
  <si>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</si>
  <si>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</si>
  <si>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</si>
  <si>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</si>
  <si>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</si>
  <si>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</si>
  <si>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</si>
  <si>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</si>
  <si>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</si>
  <si>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</si>
  <si>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</si>
  <si>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</si>
  <si>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</si>
  <si>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</si>
  <si>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</si>
  <si>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</si>
  <si>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</si>
  <si>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</si>
  <si>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</si>
  <si>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</si>
  <si>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</si>
  <si>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</si>
  <si>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</si>
  <si>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</si>
  <si>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</si>
  <si>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</si>
  <si>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</si>
  <si>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</si>
  <si>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</si>
  <si>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</si>
  <si>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</si>
  <si>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</si>
  <si>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</si>
  <si>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</si>
  <si>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</si>
  <si>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</si>
  <si>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</si>
  <si>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</si>
  <si>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</si>
  <si>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</si>
  <si>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</si>
  <si>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</si>
  <si>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</si>
  <si>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</si>
  <si>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</si>
  <si>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</si>
  <si>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</si>
  <si>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</si>
  <si>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</si>
  <si>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</si>
  <si>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</si>
  <si>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</si>
  <si>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</si>
  <si>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</si>
  <si>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</si>
  <si>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</si>
  <si>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</si>
  <si>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</si>
  <si>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</si>
  <si>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</si>
  <si>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</si>
  <si>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</si>
  <si>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</si>
  <si>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</si>
  <si>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</si>
  <si>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</si>
  <si>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</si>
  <si>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</si>
  <si>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</si>
  <si>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</si>
  <si>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</si>
  <si>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</si>
  <si>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</si>
  <si>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</si>
  <si>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</si>
  <si>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</si>
  <si>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</si>
  <si>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</si>
  <si>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</si>
  <si>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</si>
  <si>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</si>
  <si>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</si>
  <si>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</si>
  <si>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</si>
  <si>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</si>
  <si>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</si>
  <si>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</si>
  <si>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</si>
  <si>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</si>
  <si>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</si>
  <si>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</si>
  <si>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</si>
  <si>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</si>
  <si>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</si>
  <si>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</si>
  <si>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</si>
  <si>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</si>
  <si>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</si>
  <si>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</si>
  <si>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</si>
  <si>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</si>
  <si>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</si>
  <si>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</si>
  <si>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</si>
  <si>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</si>
  <si>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</si>
  <si>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</si>
  <si>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</si>
  <si>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</si>
  <si>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</si>
  <si>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</si>
  <si>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</si>
  <si>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</si>
  <si>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</si>
  <si>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</si>
  <si>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</si>
  <si>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</si>
  <si>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</si>
  <si>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</si>
  <si>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</si>
  <si>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</si>
  <si>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</si>
  <si>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</si>
  <si>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</si>
  <si>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</si>
  <si>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</si>
  <si>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</si>
  <si>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</si>
  <si>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</si>
  <si>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</si>
  <si>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</si>
  <si>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</si>
  <si>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</si>
  <si>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</si>
  <si>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</si>
  <si>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</si>
  <si>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</si>
  <si>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</si>
  <si>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</si>
  <si>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</si>
  <si>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</si>
  <si>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</si>
  <si>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</si>
  <si>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</si>
  <si>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</si>
  <si>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</si>
  <si>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</si>
  <si>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</si>
  <si>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</si>
  <si>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</si>
  <si>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</si>
  <si>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</si>
  <si>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</si>
  <si>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</si>
  <si>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</si>
  <si>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</si>
  <si>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</si>
  <si>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</si>
  <si>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</si>
  <si>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</si>
  <si>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</si>
  <si>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</si>
  <si>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</si>
  <si>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</si>
  <si>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</si>
  <si>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</si>
  <si>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</si>
  <si>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</si>
  <si>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</si>
  <si>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</si>
  <si>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</si>
  <si>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</si>
  <si>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</si>
  <si>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</si>
  <si>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</si>
  <si>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</si>
  <si>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</si>
  <si>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</si>
  <si>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</si>
  <si>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</si>
  <si>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</si>
  <si>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</si>
  <si>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</si>
  <si>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</si>
  <si>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</si>
  <si>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</si>
  <si>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</si>
  <si>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</si>
  <si>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</si>
  <si>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</si>
  <si>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</si>
  <si>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</si>
  <si>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</si>
  <si>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</si>
  <si>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</si>
  <si>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</si>
  <si>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</si>
  <si>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</si>
  <si>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</si>
  <si>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</si>
  <si>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</si>
  <si>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</si>
  <si>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</si>
  <si>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</si>
  <si>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</si>
  <si>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</si>
  <si>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</si>
  <si>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</si>
  <si>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</si>
  <si>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</si>
  <si>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</si>
  <si>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</si>
  <si>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</si>
  <si>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</si>
  <si>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</si>
  <si>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</si>
  <si>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</si>
  <si>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</si>
  <si>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</si>
  <si>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</si>
  <si>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</si>
  <si>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</si>
  <si>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</si>
  <si>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</si>
  <si>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</si>
  <si>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</si>
  <si>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</si>
  <si>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</si>
  <si>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</si>
  <si>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</si>
  <si>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</si>
  <si>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</si>
  <si>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</si>
  <si>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</si>
  <si>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</si>
  <si>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</si>
  <si>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</si>
  <si>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</si>
  <si>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</si>
  <si>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</si>
  <si>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</si>
  <si>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</si>
  <si>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</si>
  <si>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</si>
  <si>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</si>
  <si>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</si>
  <si>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</si>
  <si>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</si>
  <si>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</si>
  <si>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</si>
  <si>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</si>
  <si>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</si>
  <si>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</si>
  <si>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</si>
  <si>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</si>
  <si>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</si>
  <si>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</si>
  <si>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</si>
  <si>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</si>
  <si>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</si>
  <si>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</si>
  <si>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</si>
  <si>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</si>
  <si>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</si>
  <si>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</si>
  <si>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</si>
  <si>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</si>
  <si>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</si>
  <si>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</si>
  <si>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</si>
  <si>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</si>
  <si>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</si>
  <si>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</si>
  <si>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</si>
  <si>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</si>
  <si>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</si>
  <si>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</si>
  <si>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</si>
  <si>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</si>
  <si>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</si>
  <si>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</si>
  <si>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</si>
  <si>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</si>
  <si>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</si>
  <si>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</si>
  <si>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</si>
  <si>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</si>
  <si>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</si>
  <si>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</si>
  <si>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</si>
  <si>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</si>
  <si>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</si>
  <si>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</si>
  <si>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</si>
  <si>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</si>
  <si>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</si>
  <si>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</si>
  <si>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</si>
  <si>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</si>
  <si>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</si>
  <si>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</si>
  <si>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</si>
  <si>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</si>
  <si>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</si>
  <si>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</si>
  <si>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</si>
  <si>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</si>
  <si>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</si>
  <si>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</si>
  <si>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</si>
  <si>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</si>
  <si>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</si>
  <si>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</si>
  <si>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</si>
  <si>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</si>
  <si>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</si>
  <si>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</si>
  <si>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</si>
  <si>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</si>
  <si>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</si>
  <si>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</si>
  <si>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</si>
  <si>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</si>
  <si>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</si>
  <si>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</si>
  <si>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</si>
  <si>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</si>
  <si>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</si>
  <si>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</si>
  <si>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</si>
  <si>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</si>
  <si>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</si>
  <si>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</si>
  <si>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</si>
  <si>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</si>
  <si>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</si>
  <si>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</si>
  <si>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</si>
  <si>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</si>
  <si>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</si>
  <si>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</si>
  <si>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</si>
  <si>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</si>
  <si>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</si>
  <si>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</si>
  <si>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</si>
  <si>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</si>
  <si>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</si>
  <si>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</si>
  <si>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</si>
  <si>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</si>
  <si>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</si>
  <si>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</si>
  <si>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</si>
  <si>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</si>
  <si>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</si>
  <si>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</si>
  <si>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</si>
  <si>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</si>
  <si>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</si>
  <si>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</si>
  <si>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</si>
  <si>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</si>
  <si>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</si>
  <si>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</si>
  <si>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</si>
  <si>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</si>
  <si>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</si>
  <si>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</si>
  <si>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</si>
  <si>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</si>
  <si>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</si>
  <si>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</si>
  <si>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</si>
  <si>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</si>
  <si>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</si>
  <si>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</si>
  <si>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</si>
  <si>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</si>
  <si>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</si>
  <si>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</si>
  <si>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</si>
  <si>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</si>
  <si>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</si>
  <si>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</si>
  <si>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</si>
  <si>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</si>
  <si>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</si>
  <si>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</si>
  <si>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</si>
  <si>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</si>
  <si>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</si>
  <si>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</si>
  <si>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</si>
  <si>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</si>
  <si>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</si>
  <si>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</si>
  <si>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</si>
  <si>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</si>
  <si>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</si>
  <si>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</si>
  <si>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</si>
  <si>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</si>
  <si>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</si>
  <si>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</si>
  <si>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</si>
  <si>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</si>
  <si>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</si>
  <si>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</si>
  <si>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</si>
  <si>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</si>
  <si>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</si>
  <si>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</si>
  <si>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</si>
  <si>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</si>
  <si>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</si>
  <si>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</si>
  <si>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</si>
  <si>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</si>
  <si>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</si>
  <si>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</si>
  <si>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</si>
  <si>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</si>
  <si>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</si>
  <si>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</si>
  <si>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</si>
  <si>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</si>
  <si>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</si>
  <si>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</si>
  <si>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</si>
  <si>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</si>
  <si>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</si>
  <si>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</si>
  <si>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</si>
  <si>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</si>
  <si>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</si>
  <si>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</si>
  <si>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</si>
  <si>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</si>
  <si>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</si>
  <si>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</si>
  <si>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</si>
  <si>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</si>
  <si>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</si>
  <si>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</si>
  <si>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</si>
  <si>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</si>
  <si>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</si>
  <si>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</si>
  <si>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</si>
  <si>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</si>
  <si>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</si>
  <si>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</si>
  <si>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</si>
  <si>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</si>
  <si>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</si>
  <si>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</si>
  <si>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</si>
  <si>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</si>
  <si>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</si>
  <si>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</si>
  <si>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</si>
  <si>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</si>
  <si>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</si>
  <si>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</si>
  <si>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</si>
  <si>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</si>
  <si>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</si>
  <si>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</si>
  <si>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</si>
  <si>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</si>
  <si>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</si>
  <si>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</si>
  <si>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</si>
  <si>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</si>
  <si>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</si>
  <si>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</si>
  <si>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</si>
  <si>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</si>
  <si>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</si>
  <si>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</si>
  <si>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</si>
  <si>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</si>
  <si>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</si>
  <si>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</si>
  <si>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</si>
  <si>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</si>
  <si>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</si>
  <si>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</si>
  <si>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</si>
  <si>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</si>
  <si>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</si>
  <si>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</si>
  <si>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</si>
  <si>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</si>
  <si>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</si>
  <si>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</si>
  <si>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</si>
  <si>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</si>
  <si>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</si>
  <si>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</si>
  <si>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</si>
  <si>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</si>
  <si>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</si>
  <si>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</si>
  <si>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</si>
  <si>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</si>
  <si>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</si>
  <si>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</si>
  <si>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</si>
  <si>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</si>
  <si>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</si>
  <si>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</si>
  <si>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</si>
  <si>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</si>
  <si>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</si>
  <si>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</si>
  <si>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</si>
  <si>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</si>
  <si>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</si>
  <si>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</si>
  <si>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</si>
  <si>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</si>
  <si>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</si>
  <si>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</si>
  <si>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</si>
  <si>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</si>
  <si>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</si>
  <si>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</si>
  <si>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</si>
  <si>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</si>
  <si>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</si>
  <si>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</si>
  <si>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</si>
  <si>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</si>
  <si>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</si>
  <si>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</si>
  <si>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</si>
  <si>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</si>
  <si>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</si>
  <si>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</si>
  <si>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</si>
  <si>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</si>
  <si>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</si>
  <si>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</si>
  <si>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</si>
  <si>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</si>
  <si>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</si>
  <si>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</si>
  <si>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</si>
  <si>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</si>
  <si>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</si>
  <si>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</si>
  <si>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</si>
  <si>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</si>
  <si>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</si>
  <si>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</si>
  <si>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</si>
  <si>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</si>
  <si>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</si>
  <si>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</si>
  <si>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</si>
  <si>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</si>
  <si>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</si>
  <si>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</si>
  <si>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</si>
  <si>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</si>
  <si>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</si>
  <si>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</si>
  <si>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</si>
  <si>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</si>
  <si>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</si>
  <si>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</si>
  <si>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</si>
  <si>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</si>
  <si>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</si>
  <si>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</si>
  <si>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</si>
  <si>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</si>
  <si>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</si>
  <si>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</si>
  <si>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</si>
  <si>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</si>
  <si>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</si>
  <si>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</si>
  <si>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</si>
  <si>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</si>
  <si>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</si>
  <si>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</si>
  <si>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</si>
  <si>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</si>
  <si>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</si>
  <si>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</si>
  <si>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</si>
  <si>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</si>
  <si>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</si>
  <si>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</si>
  <si>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</si>
  <si>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</si>
  <si>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</si>
  <si>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</si>
  <si>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</si>
  <si>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</si>
  <si>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</si>
  <si>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</si>
  <si>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</si>
  <si>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</si>
  <si>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</si>
  <si>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</si>
  <si>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</si>
  <si>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</si>
  <si>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</si>
  <si>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</si>
  <si>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</si>
  <si>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</si>
  <si>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</si>
  <si>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</si>
  <si>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</si>
  <si>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</si>
  <si>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</si>
  <si>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</si>
  <si>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</si>
  <si>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</si>
  <si>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</si>
  <si>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</si>
  <si>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</si>
  <si>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</si>
  <si>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</si>
  <si>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</si>
  <si>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</si>
  <si>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</si>
  <si>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</si>
  <si>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</si>
  <si>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</si>
  <si>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</si>
  <si>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</si>
  <si>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</si>
  <si>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</si>
  <si>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</si>
  <si>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</si>
  <si>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</si>
  <si>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</si>
  <si>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</si>
  <si>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</si>
  <si>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</si>
  <si>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</si>
  <si>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</si>
  <si>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</si>
  <si>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</si>
  <si>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</si>
  <si>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</si>
  <si>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</si>
  <si>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</si>
  <si>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</si>
  <si>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</si>
  <si>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</si>
  <si>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</si>
  <si>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</si>
  <si>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</si>
  <si>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</si>
  <si>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</si>
  <si>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</si>
  <si>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</si>
  <si>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</si>
  <si>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</si>
  <si>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</si>
  <si>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</si>
  <si>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</si>
  <si>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</si>
  <si>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</si>
  <si>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</si>
  <si>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</si>
  <si>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</si>
  <si>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</si>
  <si>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</si>
  <si>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</si>
  <si>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</si>
  <si>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</si>
  <si>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</si>
  <si>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</si>
  <si>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</si>
  <si>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</si>
  <si>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</si>
  <si>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</si>
  <si>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</si>
  <si>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</si>
  <si>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</si>
  <si>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</si>
  <si>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</si>
  <si>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</si>
  <si>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</si>
  <si>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</si>
  <si>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</si>
  <si>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</si>
  <si>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</si>
  <si>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</si>
  <si>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</si>
  <si>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</si>
  <si>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</si>
  <si>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</si>
  <si>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</si>
  <si>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</si>
  <si>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</si>
  <si>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</si>
  <si>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</si>
  <si>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</si>
  <si>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</si>
  <si>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</si>
  <si>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</si>
  <si>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</si>
  <si>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</si>
  <si>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</si>
  <si>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</si>
  <si>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</si>
  <si>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</si>
  <si>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</si>
  <si>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</si>
  <si>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</si>
  <si>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</si>
  <si>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</si>
  <si>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</si>
  <si>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</si>
  <si>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</si>
  <si>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</si>
  <si>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</si>
  <si>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</si>
  <si>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</si>
  <si>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</si>
  <si>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</si>
  <si>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</si>
  <si>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</si>
  <si>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</si>
  <si>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</si>
  <si>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</si>
  <si>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</si>
  <si>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</si>
  <si>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</si>
  <si>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</si>
  <si>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</si>
  <si>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</si>
  <si>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</si>
  <si>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</si>
  <si>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</si>
  <si>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</si>
  <si>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</si>
  <si>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</si>
  <si>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</si>
  <si>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</si>
  <si>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</si>
  <si>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</si>
  <si>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</si>
  <si>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</si>
  <si>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</si>
  <si>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</si>
  <si>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</si>
  <si>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</si>
  <si>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</si>
  <si>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</si>
  <si>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</si>
  <si>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</si>
  <si>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</si>
  <si>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</si>
  <si>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</si>
  <si>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</si>
  <si>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</si>
  <si>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</si>
  <si>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</si>
  <si>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</si>
  <si>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</si>
  <si>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</si>
  <si>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</si>
  <si>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</si>
  <si>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</si>
  <si>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</si>
  <si>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</si>
  <si>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</si>
  <si>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</si>
  <si>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</si>
  <si>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</si>
  <si>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</si>
  <si>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</si>
  <si>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</si>
  <si>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</si>
  <si>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</si>
  <si>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</si>
  <si>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</si>
  <si>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</si>
  <si>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</si>
  <si>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</si>
  <si>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</si>
  <si>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</si>
  <si>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</si>
  <si>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</si>
  <si>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</si>
  <si>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</si>
  <si>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</si>
  <si>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</si>
  <si>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</si>
  <si>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</si>
  <si>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</si>
  <si>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</si>
  <si>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</si>
  <si>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</si>
  <si>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</si>
  <si>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</si>
  <si>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</si>
  <si>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</si>
  <si>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</si>
  <si>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</si>
  <si>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</si>
  <si>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</si>
  <si>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</si>
  <si>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</si>
  <si>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</si>
  <si>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</si>
  <si>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</si>
  <si>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</si>
  <si>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</si>
  <si>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</si>
  <si>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</si>
  <si>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</si>
  <si>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</si>
  <si>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</si>
  <si>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</si>
  <si>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</si>
  <si>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</si>
  <si>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</si>
  <si>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</si>
  <si>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</si>
  <si>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</si>
  <si>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</si>
  <si>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</si>
  <si>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</si>
  <si>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</si>
  <si>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</si>
  <si>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</si>
  <si>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</si>
  <si>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</si>
  <si>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</si>
  <si>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</si>
  <si>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</si>
  <si>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</si>
  <si>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</si>
  <si>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</si>
  <si>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</si>
  <si>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</si>
  <si>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</si>
  <si>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</si>
  <si>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</si>
  <si>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</si>
  <si>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</si>
  <si>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</si>
  <si>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</si>
  <si>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</si>
  <si>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</si>
  <si>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</si>
  <si>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</si>
  <si>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</si>
  <si>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</si>
  <si>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</si>
  <si>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</si>
  <si>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</si>
  <si>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</si>
  <si>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</si>
  <si>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</si>
  <si>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</si>
  <si>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</si>
  <si>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</si>
  <si>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</si>
  <si>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</si>
  <si>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</si>
  <si>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</si>
  <si>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</si>
  <si>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</si>
  <si>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</si>
  <si>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</si>
  <si>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</si>
  <si>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</si>
  <si>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</si>
  <si>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</si>
  <si>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</si>
  <si>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</si>
  <si>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</si>
  <si>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</si>
  <si>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</si>
  <si>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</si>
  <si>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</si>
  <si>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</si>
  <si>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</si>
  <si>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</si>
  <si>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</si>
  <si>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</si>
  <si>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</si>
  <si>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</si>
  <si>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</si>
  <si>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</si>
  <si>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</si>
  <si>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</si>
  <si>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</si>
  <si>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</si>
  <si>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</si>
  <si>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</si>
  <si>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</si>
  <si>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</si>
  <si>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</si>
  <si>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</si>
  <si>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</si>
  <si>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</si>
  <si>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</si>
  <si>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</si>
  <si>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</si>
  <si>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</si>
  <si>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</si>
  <si>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</si>
  <si>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</si>
  <si>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</si>
  <si>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</si>
  <si>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</si>
  <si>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</si>
  <si>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</si>
  <si>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</si>
  <si>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</si>
  <si>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</si>
  <si>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</si>
  <si>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</si>
  <si>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</si>
  <si>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</si>
  <si>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</si>
  <si>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</si>
  <si>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</si>
  <si>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</si>
  <si>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</si>
  <si>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</si>
  <si>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</si>
  <si>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</si>
  <si>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</si>
  <si>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</si>
  <si>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</si>
  <si>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</si>
  <si>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</si>
  <si>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</si>
  <si>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</si>
  <si>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</si>
  <si>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</si>
  <si>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</si>
  <si>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</si>
  <si>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</si>
  <si>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</si>
  <si>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</si>
  <si>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</si>
  <si>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</si>
  <si>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</si>
  <si>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</si>
  <si>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</si>
  <si>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</si>
  <si>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</si>
  <si>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</si>
  <si>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</si>
  <si>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</si>
  <si>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</si>
  <si>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</si>
  <si>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</si>
  <si>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</si>
  <si>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</si>
  <si>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</si>
  <si>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</si>
  <si>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</si>
  <si>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</si>
  <si>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</si>
  <si>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</si>
  <si>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</si>
  <si>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</si>
  <si>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</si>
  <si>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</si>
  <si>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</si>
  <si>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</si>
  <si>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</si>
  <si>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</si>
  <si>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</si>
  <si>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</si>
  <si>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</si>
  <si>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</si>
  <si>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</si>
  <si>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</si>
  <si>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</si>
  <si>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</si>
  <si>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</si>
  <si>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</si>
  <si>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</si>
  <si>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</si>
  <si>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</si>
  <si>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</si>
  <si>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</si>
  <si>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</si>
  <si>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</si>
  <si>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</si>
  <si>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</si>
  <si>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</si>
  <si>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</si>
  <si>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</si>
  <si>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</si>
  <si>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</si>
  <si>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</si>
  <si>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</si>
  <si>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</si>
  <si>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</si>
  <si>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</si>
  <si>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</si>
  <si>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</si>
  <si>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</si>
  <si>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</si>
  <si>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</si>
  <si>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</si>
  <si>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</si>
  <si>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</si>
  <si>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</si>
  <si>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</si>
  <si>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</si>
  <si>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</si>
  <si>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</si>
  <si>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</si>
  <si>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</si>
  <si>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</si>
  <si>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</si>
  <si>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</si>
  <si>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</si>
  <si>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</si>
  <si>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</si>
  <si>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</si>
  <si>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</si>
  <si>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</si>
  <si>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</si>
  <si>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</si>
  <si>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</si>
  <si>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</si>
  <si>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</si>
  <si>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</si>
  <si>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</si>
  <si>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</si>
  <si>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</si>
  <si>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</si>
  <si>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</si>
  <si>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</si>
  <si>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</si>
  <si>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</si>
  <si>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</si>
  <si>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</si>
  <si>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</si>
  <si>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</si>
  <si>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</si>
  <si>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</si>
  <si>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</si>
  <si>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</si>
  <si>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</si>
  <si>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</si>
  <si>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</si>
  <si>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</si>
  <si>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</si>
  <si>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</si>
  <si>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</si>
  <si>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</si>
  <si>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</si>
  <si>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</si>
  <si>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</si>
  <si>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</si>
  <si>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</si>
  <si>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</si>
  <si>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</si>
  <si>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</si>
  <si>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</si>
  <si>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</si>
  <si>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</si>
  <si>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</si>
  <si>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</si>
  <si>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</si>
  <si>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</si>
  <si>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</si>
  <si>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</si>
  <si>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</si>
  <si>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</si>
  <si>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</si>
  <si>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</si>
  <si>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</si>
  <si>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</si>
  <si>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</si>
  <si>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</si>
  <si>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</si>
  <si>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</si>
  <si>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</si>
  <si>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</si>
  <si>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</si>
  <si>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</si>
  <si>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</si>
  <si>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</si>
  <si>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</si>
  <si>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</si>
  <si>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</si>
  <si>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</si>
  <si>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</si>
  <si>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</si>
  <si>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</si>
  <si>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</si>
  <si>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</si>
  <si>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</si>
  <si>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</si>
  <si>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</si>
  <si>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</si>
  <si>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</si>
  <si>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</si>
  <si>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</si>
  <si>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</si>
  <si>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</si>
  <si>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</si>
  <si>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</si>
  <si>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</si>
  <si>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</si>
  <si>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</si>
  <si>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</si>
  <si>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</si>
  <si>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</si>
  <si>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</si>
  <si>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</si>
  <si>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</si>
  <si>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</si>
  <si>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</si>
  <si>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</si>
  <si>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</si>
  <si>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</si>
  <si>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</si>
  <si>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</si>
  <si>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</si>
  <si>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</si>
  <si>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</si>
  <si>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</si>
  <si>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</si>
  <si>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</si>
  <si>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</si>
  <si>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</si>
  <si>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</si>
  <si>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</si>
  <si>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</si>
  <si>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</si>
  <si>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</si>
  <si>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</si>
  <si>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</si>
  <si>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</si>
  <si>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</si>
  <si>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</si>
  <si>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</si>
  <si>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</si>
  <si>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</si>
  <si>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</si>
  <si>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</si>
  <si>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</si>
  <si>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</si>
  <si>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</si>
  <si>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</si>
  <si>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</si>
  <si>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</si>
  <si>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</si>
  <si>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</si>
  <si>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</si>
  <si>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</si>
  <si>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</si>
  <si>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</si>
  <si>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</si>
  <si>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</si>
  <si>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</si>
  <si>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</si>
  <si>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</si>
  <si>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</si>
  <si>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</si>
  <si>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</si>
  <si>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</si>
  <si>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</si>
  <si>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</si>
  <si>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</si>
  <si>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</si>
  <si>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</si>
  <si>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</si>
  <si>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</si>
  <si>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</si>
  <si>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</si>
  <si>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</si>
  <si>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</si>
  <si>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</si>
  <si>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</si>
  <si>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</si>
  <si>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</si>
  <si>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</si>
  <si>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</si>
  <si>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</si>
  <si>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</si>
  <si>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</si>
  <si>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</si>
  <si>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</si>
  <si>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</si>
  <si>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</si>
  <si>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</si>
  <si>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</si>
  <si>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</si>
  <si>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</si>
  <si>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</si>
  <si>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</si>
  <si>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</si>
  <si>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</si>
  <si>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</si>
  <si>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</si>
  <si>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</si>
  <si>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</si>
  <si>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</si>
  <si>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</si>
  <si>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</si>
  <si>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</si>
  <si>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</si>
  <si>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</si>
  <si>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</si>
  <si>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</si>
  <si>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</si>
  <si>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</si>
  <si>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</si>
  <si>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</si>
  <si>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</si>
  <si>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</si>
  <si>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</si>
  <si>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</si>
  <si>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</si>
  <si>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</si>
  <si>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</si>
  <si>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</si>
  <si>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</si>
  <si>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</si>
  <si>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</si>
  <si>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</si>
  <si>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</si>
  <si>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</si>
  <si>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</si>
  <si>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</si>
  <si>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</si>
  <si>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</si>
  <si>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</si>
  <si>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</si>
  <si>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</si>
  <si>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</si>
  <si>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</si>
  <si>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</si>
  <si>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</si>
  <si>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</si>
  <si>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</si>
  <si>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</si>
  <si>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</si>
  <si>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</si>
  <si>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</si>
  <si>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</si>
  <si>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</si>
  <si>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</si>
  <si>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</si>
  <si>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</si>
  <si>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</si>
  <si>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</si>
  <si>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</si>
  <si>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</si>
  <si>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</si>
  <si>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</si>
  <si>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</si>
  <si>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</si>
  <si>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</si>
  <si>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</si>
  <si>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</si>
  <si>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</si>
  <si>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</si>
  <si>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</si>
  <si>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</si>
  <si>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</si>
  <si>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</si>
  <si>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</si>
  <si>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</si>
  <si>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</si>
  <si>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</si>
  <si>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</si>
  <si>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</si>
  <si>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</si>
  <si>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</si>
  <si>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</si>
  <si>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</si>
  <si>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</si>
  <si>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</si>
  <si>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</si>
  <si>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</si>
  <si>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</si>
  <si>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</si>
  <si>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</si>
  <si>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</si>
  <si>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</si>
  <si>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</si>
  <si>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</si>
  <si>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</si>
  <si>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</si>
  <si>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</si>
  <si>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</si>
  <si>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</si>
  <si>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</si>
  <si>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</si>
  <si>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</si>
  <si>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</si>
  <si>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</si>
  <si>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</si>
  <si>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</si>
  <si>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</si>
  <si>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</si>
  <si>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</si>
  <si>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</si>
  <si>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</si>
  <si>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</si>
  <si>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</si>
  <si>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</si>
  <si>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</si>
  <si>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</si>
  <si>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</si>
  <si>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</si>
  <si>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</si>
  <si>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</si>
  <si>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</si>
  <si>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</si>
  <si>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</si>
  <si>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</si>
  <si>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</si>
  <si>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</si>
  <si>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</si>
  <si>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</si>
  <si>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</si>
  <si>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</si>
  <si>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</si>
  <si>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</si>
  <si>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</si>
  <si>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</si>
  <si>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</si>
  <si>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</si>
  <si>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</si>
  <si>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</si>
  <si>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</si>
  <si>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</si>
  <si>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</si>
  <si>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</si>
  <si>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</si>
  <si>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</si>
  <si>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</si>
  <si>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</si>
  <si>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</si>
  <si>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</si>
  <si>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</si>
  <si>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</si>
  <si>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</si>
  <si>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</si>
  <si>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</si>
  <si>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</si>
  <si>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</si>
  <si>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</si>
  <si>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</si>
  <si>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</si>
  <si>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</si>
  <si>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</si>
  <si>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</si>
  <si>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</si>
  <si>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</si>
  <si>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</si>
  <si>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</si>
  <si>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</si>
  <si>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</si>
  <si>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</si>
  <si>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</si>
  <si>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</si>
  <si>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</si>
  <si>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</si>
  <si>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</si>
  <si>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</si>
  <si>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</si>
  <si>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</si>
  <si>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</si>
  <si>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</si>
  <si>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</si>
  <si>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</si>
  <si>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</si>
  <si>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</si>
  <si>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</si>
  <si>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</si>
  <si>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</si>
  <si>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</si>
  <si>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</si>
  <si>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</si>
  <si>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</si>
  <si>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</si>
  <si>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</si>
  <si>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</si>
  <si>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</si>
  <si>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</si>
  <si>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</si>
  <si>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</si>
  <si>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</si>
  <si>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</si>
  <si>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</si>
  <si>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</si>
  <si>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</si>
  <si>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</si>
  <si>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</si>
  <si>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</si>
  <si>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</si>
  <si>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</si>
  <si>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</si>
  <si>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</si>
  <si>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</si>
  <si>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</si>
  <si>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</si>
  <si>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</si>
  <si>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</si>
  <si>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</si>
  <si>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</si>
  <si>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</si>
  <si>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</si>
  <si>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</si>
  <si>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</si>
  <si>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</si>
  <si>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</si>
  <si>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</si>
  <si>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</si>
  <si>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</si>
  <si>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</si>
  <si>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</si>
  <si>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</si>
  <si>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</si>
  <si>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</si>
  <si>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</si>
  <si>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</si>
  <si>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</si>
  <si>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</si>
  <si>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</si>
  <si>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</si>
  <si>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</si>
  <si>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</si>
  <si>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</si>
  <si>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</si>
  <si>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</si>
  <si>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</si>
  <si>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</si>
  <si>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</si>
  <si>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</si>
  <si>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</si>
  <si>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</si>
  <si>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</si>
  <si>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</si>
  <si>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</si>
  <si>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</si>
  <si>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</si>
  <si>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</si>
  <si>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</si>
  <si>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</si>
  <si>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</si>
  <si>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</si>
  <si>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</si>
  <si>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</si>
  <si>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</si>
  <si>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</si>
  <si>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</si>
  <si>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</si>
  <si>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</si>
  <si>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</si>
  <si>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</si>
  <si>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</si>
  <si>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</si>
  <si>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</si>
  <si>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</si>
  <si>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</si>
  <si>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</si>
  <si>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</si>
  <si>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</si>
  <si>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</si>
  <si>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</si>
  <si>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</si>
  <si>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</si>
  <si>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</si>
  <si>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</si>
  <si>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</si>
  <si>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</si>
  <si>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</si>
  <si>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</si>
  <si>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</si>
  <si>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</si>
  <si>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</si>
  <si>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</si>
  <si>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</si>
  <si>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</si>
  <si>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</si>
  <si>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</si>
  <si>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</si>
  <si>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</si>
  <si>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</si>
  <si>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</si>
  <si>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</si>
  <si>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</si>
  <si>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</si>
  <si>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</si>
  <si>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</si>
  <si>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</si>
  <si>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</si>
  <si>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</si>
  <si>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</si>
  <si>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</si>
  <si>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</si>
  <si>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</si>
  <si>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</si>
  <si>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</si>
  <si>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</si>
  <si>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</si>
  <si>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</si>
  <si>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</si>
  <si>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</si>
  <si>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</si>
  <si>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</si>
  <si>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</si>
  <si>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</si>
  <si>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</si>
  <si>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</si>
  <si>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</si>
  <si>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</si>
  <si>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</si>
  <si>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</si>
  <si>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</si>
  <si>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</si>
  <si>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</si>
  <si>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</si>
  <si>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</si>
  <si>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</si>
  <si>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</si>
  <si>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</si>
  <si>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</si>
  <si>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</si>
  <si>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</si>
  <si>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</si>
  <si>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</si>
  <si>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</si>
  <si>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</si>
  <si>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</si>
  <si>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</si>
  <si>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</si>
  <si>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</si>
  <si>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</si>
  <si>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</si>
  <si>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</si>
  <si>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</si>
  <si>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</si>
  <si>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</si>
  <si>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</si>
  <si>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</si>
  <si>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</si>
  <si>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</si>
  <si>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</si>
  <si>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</si>
  <si>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</si>
  <si>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</si>
  <si>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</si>
  <si>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</si>
  <si>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</si>
  <si>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</si>
  <si>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</si>
  <si>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</si>
  <si>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</si>
  <si>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</si>
  <si>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</si>
  <si>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</si>
  <si>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</si>
  <si>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</si>
  <si>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</si>
  <si>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</si>
  <si>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</si>
  <si>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</si>
  <si>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</si>
  <si>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</si>
  <si>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</si>
  <si>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</si>
  <si>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</si>
  <si>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</si>
  <si>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</si>
  <si>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</si>
  <si>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</si>
  <si>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</si>
  <si>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</si>
  <si>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</si>
  <si>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</si>
  <si>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</si>
  <si>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</si>
  <si>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</si>
  <si>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</si>
  <si>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</si>
  <si>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</si>
  <si>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</si>
  <si>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</si>
  <si>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</si>
  <si>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</si>
  <si>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</si>
  <si>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</si>
  <si>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</si>
  <si>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</si>
  <si>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</si>
  <si>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</si>
  <si>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</si>
  <si>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</si>
  <si>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</si>
  <si>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</si>
  <si>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</si>
  <si>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</si>
  <si>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</si>
  <si>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</si>
  <si>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</si>
  <si>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</si>
  <si>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</si>
  <si>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</si>
  <si>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</si>
  <si>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</si>
  <si>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</si>
  <si>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</si>
  <si>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</si>
  <si>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</si>
  <si>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</si>
  <si>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</si>
  <si>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</si>
  <si>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</si>
  <si>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</si>
  <si>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</si>
  <si>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</si>
  <si>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</si>
  <si>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</si>
  <si>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</si>
  <si>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</si>
  <si>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</si>
  <si>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</si>
  <si>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</si>
  <si>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</si>
  <si>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</si>
  <si>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</si>
  <si>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</si>
  <si>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</si>
  <si>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</si>
  <si>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</si>
  <si>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</si>
  <si>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</si>
  <si>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</si>
  <si>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</si>
  <si>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</si>
  <si>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</si>
  <si>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</si>
  <si>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</si>
  <si>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</si>
  <si>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</si>
  <si>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</si>
  <si>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</si>
  <si>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</si>
  <si>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</si>
  <si>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</si>
  <si>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</si>
  <si>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</si>
  <si>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</si>
  <si>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</si>
  <si>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</si>
  <si>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</si>
  <si>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</si>
  <si>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</si>
  <si>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</si>
  <si>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</si>
  <si>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</si>
  <si>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</si>
  <si>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</si>
  <si>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</si>
  <si>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</si>
  <si>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</si>
  <si>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</si>
  <si>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</si>
  <si>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</si>
  <si>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</si>
  <si>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</si>
  <si>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</si>
  <si>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</si>
  <si>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</si>
  <si>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</si>
  <si>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</si>
  <si>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</si>
  <si>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</si>
  <si>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</si>
  <si>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</si>
  <si>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</si>
  <si>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</si>
  <si>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</si>
  <si>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</si>
  <si>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</si>
  <si>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</si>
  <si>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</si>
  <si>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</si>
  <si>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</si>
  <si>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</si>
  <si>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</si>
  <si>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</si>
  <si>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</si>
  <si>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</si>
  <si>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</si>
  <si>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</si>
  <si>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</si>
  <si>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</si>
  <si>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</si>
  <si>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</si>
  <si>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</si>
  <si>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</si>
  <si>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</si>
  <si>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</si>
  <si>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</si>
  <si>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</si>
  <si>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</si>
  <si>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</si>
  <si>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</si>
  <si>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</si>
  <si>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</si>
  <si>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</si>
  <si>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</si>
  <si>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</si>
  <si>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</si>
  <si>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</si>
  <si>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</si>
  <si>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</si>
  <si>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</si>
  <si>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</si>
  <si>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</si>
  <si>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</si>
  <si>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</si>
  <si>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</si>
  <si>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</si>
  <si>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</si>
  <si>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</si>
  <si>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</si>
  <si>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</si>
  <si>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</si>
  <si>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</si>
  <si>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</si>
  <si>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</si>
  <si>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</si>
  <si>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</si>
  <si>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</si>
  <si>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</si>
  <si>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</si>
  <si>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</si>
  <si>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</si>
  <si>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</si>
  <si>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</si>
  <si>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</si>
  <si>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</si>
  <si>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</si>
  <si>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</si>
  <si>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</si>
  <si>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</si>
  <si>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</si>
  <si>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</si>
  <si>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</si>
  <si>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</si>
  <si>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</si>
  <si>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</si>
  <si>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</si>
  <si>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</si>
  <si>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</si>
  <si>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</si>
  <si>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</si>
  <si>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</si>
  <si>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</si>
  <si>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</si>
  <si>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</si>
  <si>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</si>
  <si>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</si>
  <si>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</si>
  <si>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</si>
  <si>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</si>
  <si>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</si>
  <si>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</si>
  <si>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</si>
  <si>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</si>
  <si>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</si>
  <si>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</si>
  <si>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</si>
  <si>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</si>
  <si>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</si>
  <si>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</si>
  <si>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</si>
  <si>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</si>
  <si>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</si>
  <si>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</si>
  <si>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</si>
  <si>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</si>
  <si>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</si>
  <si>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</si>
  <si>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</si>
  <si>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</si>
  <si>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</si>
  <si>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</si>
  <si>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</si>
  <si>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</si>
  <si>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</si>
  <si>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</si>
  <si>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</si>
  <si>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</si>
  <si>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</si>
  <si>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</si>
  <si>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</si>
  <si>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</si>
  <si>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</si>
  <si>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</si>
  <si>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</si>
  <si>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</si>
  <si>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</si>
  <si>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</si>
  <si>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</si>
  <si>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</si>
  <si>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</si>
  <si>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</si>
  <si>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</si>
  <si>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</si>
  <si>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</si>
  <si>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</si>
  <si>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</si>
  <si>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</si>
  <si>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</si>
  <si>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</si>
  <si>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</si>
  <si>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</si>
  <si>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</si>
  <si>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</si>
  <si>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</si>
  <si>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</si>
  <si>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</si>
  <si>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</si>
  <si>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</si>
  <si>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</si>
  <si>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</si>
  <si>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</si>
  <si>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</si>
  <si>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</si>
  <si>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</si>
  <si>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</si>
  <si>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</si>
  <si>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</si>
  <si>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</si>
  <si>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</si>
  <si>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</si>
  <si>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</si>
  <si>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</si>
  <si>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</si>
  <si>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</si>
  <si>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</si>
  <si>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</si>
  <si>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</si>
  <si>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</si>
  <si>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</si>
  <si>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</si>
  <si>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</si>
  <si>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</si>
  <si>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</si>
  <si>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</si>
  <si>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</si>
  <si>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</si>
  <si>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</si>
  <si>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</si>
  <si>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</si>
  <si>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</si>
  <si>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</si>
  <si>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</si>
  <si>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</si>
  <si>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</si>
  <si>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</si>
  <si>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</si>
  <si>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</si>
  <si>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</si>
  <si>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</si>
  <si>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</si>
  <si>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</si>
  <si>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</si>
  <si>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</si>
  <si>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</si>
  <si>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</si>
  <si>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</si>
  <si>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</si>
  <si>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</si>
  <si>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</si>
  <si>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</si>
  <si>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</si>
  <si>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</si>
  <si>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</si>
  <si>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</si>
  <si>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</si>
  <si>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</si>
  <si>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</si>
  <si>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</si>
  <si>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</si>
  <si>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</si>
  <si>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</si>
  <si>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</si>
  <si>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</si>
  <si>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</si>
  <si>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</si>
  <si>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</si>
  <si>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</si>
  <si>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</si>
  <si>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</si>
  <si>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</si>
  <si>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</si>
  <si>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</si>
  <si>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</si>
  <si>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</si>
  <si>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</si>
  <si>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</si>
  <si>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</si>
  <si>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</si>
  <si>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</si>
  <si>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</si>
  <si>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</si>
  <si>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</si>
  <si>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</si>
  <si>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</si>
  <si>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</si>
  <si>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</si>
  <si>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</si>
  <si>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</si>
  <si>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</si>
  <si>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</si>
  <si>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</si>
  <si>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</si>
  <si>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</si>
  <si>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</si>
  <si>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</si>
  <si>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</si>
  <si>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</si>
  <si>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</si>
  <si>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</si>
  <si>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</si>
  <si>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</si>
  <si>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</si>
  <si>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</si>
  <si>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</si>
  <si>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</si>
  <si>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</si>
  <si>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</si>
  <si>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</si>
  <si>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</si>
  <si>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</si>
  <si>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</si>
  <si>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</si>
  <si>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</si>
  <si>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</si>
  <si>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</si>
  <si>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</si>
  <si>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</si>
  <si>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</si>
  <si>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</si>
  <si>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</si>
  <si>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</si>
  <si>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</si>
  <si>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</si>
  <si>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</si>
  <si>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</si>
  <si>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</si>
  <si>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</si>
  <si>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</si>
  <si>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</si>
  <si>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</si>
  <si>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</si>
  <si>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</si>
  <si>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</si>
  <si>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</si>
  <si>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</si>
  <si>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</si>
  <si>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</si>
  <si>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</si>
  <si>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</si>
  <si>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</si>
  <si>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</si>
  <si>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</si>
  <si>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</si>
  <si>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</si>
  <si>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</si>
  <si>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</si>
  <si>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</si>
  <si>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</si>
  <si>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</si>
  <si>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</si>
  <si>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</si>
  <si>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</si>
  <si>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</si>
  <si>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</si>
  <si>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</si>
  <si>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</si>
  <si>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</si>
  <si>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</si>
  <si>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</si>
  <si>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</si>
  <si>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</si>
  <si>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</si>
  <si>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</si>
  <si>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</si>
  <si>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</si>
  <si>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</si>
  <si>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</si>
  <si>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</si>
  <si>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</si>
  <si>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</si>
  <si>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</si>
  <si>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</si>
  <si>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</si>
  <si>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</si>
  <si>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</si>
  <si>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</si>
  <si>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</si>
  <si>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</si>
  <si>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</si>
  <si>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</si>
  <si>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</si>
  <si>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</si>
  <si>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</si>
  <si>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</si>
  <si>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</si>
  <si>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</si>
  <si>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</si>
  <si>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</si>
  <si>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</si>
  <si>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</si>
  <si>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</si>
  <si>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</si>
  <si>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</si>
  <si>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</si>
  <si>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</si>
  <si>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</si>
  <si>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</si>
  <si>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</si>
  <si>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</si>
  <si>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</si>
  <si>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</si>
  <si>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</si>
  <si>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</si>
  <si>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</si>
  <si>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</si>
  <si>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</si>
  <si>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</si>
  <si>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</si>
  <si>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</si>
  <si>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</si>
  <si>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</si>
  <si>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</si>
  <si>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</si>
  <si>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</si>
  <si>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</si>
  <si>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</si>
  <si>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</si>
  <si>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</si>
  <si>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</si>
  <si>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</si>
  <si>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</si>
  <si>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</si>
  <si>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</si>
  <si>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</si>
  <si>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</si>
  <si>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</si>
  <si>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</si>
  <si>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</si>
  <si>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</si>
  <si>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</si>
  <si>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</si>
  <si>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</si>
  <si>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</si>
  <si>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</si>
  <si>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</si>
  <si>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</si>
  <si>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</si>
  <si>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</si>
  <si>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</si>
  <si>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</si>
  <si>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</si>
  <si>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</si>
  <si>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</si>
  <si>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</si>
  <si>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</si>
  <si>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</si>
  <si>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</si>
  <si>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</si>
  <si>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</si>
  <si>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</si>
  <si>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</si>
  <si>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</si>
  <si>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</si>
  <si>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</si>
  <si>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</si>
  <si>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</si>
  <si>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</si>
  <si>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</si>
  <si>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</si>
  <si>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</si>
  <si>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</si>
  <si>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</si>
  <si>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</si>
  <si>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</si>
  <si>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</si>
  <si>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</si>
  <si>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</si>
  <si>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</si>
  <si>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</si>
  <si>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</si>
  <si>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</si>
  <si>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</si>
  <si>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</si>
  <si>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</si>
  <si>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</si>
  <si>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</si>
  <si>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</si>
  <si>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</si>
  <si>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</si>
  <si>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</si>
  <si>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</si>
  <si>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</si>
  <si>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</si>
  <si>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</si>
  <si>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</si>
  <si>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</si>
  <si>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</si>
  <si>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</si>
  <si>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</si>
  <si>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</si>
  <si>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</si>
  <si>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</si>
  <si>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</si>
  <si>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</si>
  <si>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</si>
  <si>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</si>
  <si>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</si>
  <si>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</si>
  <si>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</si>
  <si>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</si>
  <si>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</si>
  <si>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</si>
  <si>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</si>
  <si>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</si>
  <si>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</si>
  <si>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</si>
  <si>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</si>
  <si>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</si>
  <si>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</si>
  <si>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</si>
  <si>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</si>
  <si>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</si>
  <si>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</si>
  <si>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</si>
  <si>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</si>
  <si>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</si>
  <si>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</si>
  <si>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</si>
  <si>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</si>
  <si>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</si>
  <si>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</si>
  <si>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</si>
  <si>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</si>
  <si>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</si>
  <si>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</si>
  <si>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</si>
  <si>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</si>
  <si>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</si>
  <si>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</si>
  <si>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</si>
  <si>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</si>
  <si>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</si>
  <si>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</si>
  <si>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</si>
  <si>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</si>
  <si>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</si>
  <si>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</si>
  <si>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</si>
  <si>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</si>
  <si>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</si>
  <si>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</si>
  <si>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</si>
  <si>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</si>
  <si>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</si>
  <si>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</si>
  <si>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</si>
  <si>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</si>
  <si>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</si>
  <si>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</si>
  <si>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</si>
  <si>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</si>
  <si>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</si>
  <si>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</si>
  <si>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</si>
  <si>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</si>
  <si>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</si>
  <si>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</si>
  <si>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</si>
  <si>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</si>
  <si>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</si>
  <si>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</si>
  <si>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</si>
  <si>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</si>
  <si>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</si>
  <si>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</si>
  <si>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</si>
  <si>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</si>
  <si>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</si>
  <si>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</si>
  <si>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</si>
  <si>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</si>
  <si>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</si>
  <si>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</si>
  <si>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</si>
  <si>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</si>
  <si>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</si>
  <si>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</si>
  <si>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</si>
  <si>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</si>
  <si>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</si>
  <si>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</si>
  <si>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</si>
  <si>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</si>
  <si>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</si>
  <si>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</si>
  <si>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</si>
  <si>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</si>
  <si>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</si>
  <si>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</si>
  <si>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</si>
  <si>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</si>
  <si>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</si>
  <si>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</si>
  <si>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</si>
  <si>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</si>
  <si>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</si>
  <si>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</si>
  <si>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</si>
  <si>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</si>
  <si>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</si>
  <si>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</si>
  <si>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</si>
  <si>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</si>
  <si>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</si>
  <si>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</si>
  <si>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</si>
  <si>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</si>
  <si>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</si>
  <si>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</si>
  <si>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</si>
  <si>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</si>
  <si>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</si>
  <si>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</si>
  <si>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</si>
  <si>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</si>
  <si>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</si>
  <si>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</si>
  <si>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</si>
  <si>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</si>
  <si>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</si>
  <si>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</si>
  <si>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</si>
  <si>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</si>
  <si>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</si>
  <si>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</si>
  <si>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</si>
  <si>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</si>
  <si>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</si>
  <si>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</si>
  <si>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</si>
  <si>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</si>
  <si>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</si>
  <si>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</si>
  <si>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</si>
  <si>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</si>
  <si>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</si>
  <si>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</si>
  <si>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</si>
  <si>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</si>
  <si>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</si>
  <si>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</si>
  <si>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</si>
  <si>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</si>
  <si>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</si>
  <si>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</si>
  <si>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</si>
  <si>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</si>
  <si>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</si>
  <si>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</si>
  <si>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</si>
  <si>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</si>
  <si>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</si>
  <si>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</si>
  <si>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</si>
  <si>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</si>
  <si>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</si>
  <si>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</si>
  <si>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</si>
  <si>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</si>
  <si>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</si>
  <si>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</si>
  <si>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</si>
  <si>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</si>
  <si>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</si>
  <si>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</si>
  <si>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</si>
  <si>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</si>
  <si>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</si>
  <si>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</si>
  <si>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</si>
  <si>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</si>
  <si>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</si>
  <si>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</si>
  <si>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</si>
  <si>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</si>
  <si>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</si>
  <si>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</si>
  <si>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</si>
  <si>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</si>
  <si>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</si>
  <si>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</si>
  <si>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</si>
  <si>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</si>
  <si>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</si>
  <si>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</si>
  <si>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</si>
  <si>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</si>
  <si>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</si>
  <si>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</si>
  <si>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</si>
  <si>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</si>
  <si>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</si>
  <si>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</si>
  <si>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</si>
  <si>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</si>
  <si>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</si>
  <si>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</si>
  <si>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</si>
  <si>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</si>
  <si>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</si>
  <si>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</si>
  <si>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</si>
  <si>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</si>
  <si>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</si>
  <si>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</si>
  <si>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</si>
  <si>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</si>
  <si>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</si>
  <si>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</si>
  <si>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</si>
  <si>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</si>
  <si>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</si>
  <si>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</si>
  <si>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</si>
  <si>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</si>
  <si>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</si>
  <si>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</si>
  <si>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</si>
  <si>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</si>
  <si>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</si>
  <si>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</si>
  <si>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</si>
  <si>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</si>
  <si>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</si>
  <si>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</si>
  <si>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</si>
  <si>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</si>
  <si>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</si>
  <si>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</si>
  <si>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</si>
  <si>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</si>
  <si>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</si>
  <si>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</si>
  <si>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</si>
  <si>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</si>
  <si>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</si>
  <si>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</si>
  <si>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</si>
  <si>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</si>
  <si>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</si>
  <si>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</si>
  <si>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</si>
  <si>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</si>
  <si>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</si>
  <si>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</si>
  <si>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</si>
  <si>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</si>
  <si>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</si>
  <si>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</si>
  <si>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</si>
  <si>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</si>
  <si>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</si>
  <si>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</si>
  <si>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</si>
  <si>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</si>
  <si>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</si>
  <si>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</si>
  <si>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</si>
  <si>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</si>
  <si>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</si>
  <si>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</si>
  <si>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</si>
  <si>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</si>
  <si>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</si>
  <si>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</si>
  <si>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</si>
  <si>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</si>
  <si>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</si>
  <si>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</si>
  <si>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</si>
  <si>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</si>
  <si>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</si>
  <si>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</si>
  <si>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</si>
  <si>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</si>
  <si>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</si>
  <si>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</si>
  <si>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</si>
  <si>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</si>
  <si>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</si>
  <si>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</si>
  <si>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</si>
  <si>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</si>
  <si>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</si>
  <si>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</si>
  <si>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</si>
  <si>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</si>
  <si>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</si>
  <si>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</si>
  <si>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</si>
  <si>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</si>
  <si>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</si>
  <si>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</si>
  <si>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</si>
  <si>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</si>
  <si>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</si>
  <si>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</si>
  <si>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</si>
  <si>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</si>
  <si>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</si>
  <si>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</si>
  <si>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</si>
  <si>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</si>
  <si>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</si>
  <si>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</si>
  <si>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</si>
  <si>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</si>
  <si>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</si>
  <si>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</si>
  <si>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</si>
  <si>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</si>
  <si>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</si>
  <si>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</si>
  <si>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</si>
  <si>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</si>
  <si>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</si>
  <si>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</si>
  <si>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</si>
  <si>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</si>
  <si>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</si>
  <si>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</si>
  <si>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</si>
  <si>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</si>
  <si>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</si>
  <si>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</si>
  <si>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</si>
  <si>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</si>
  <si>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</si>
  <si>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</si>
  <si>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</si>
  <si>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</si>
  <si>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</si>
  <si>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</si>
  <si>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</si>
  <si>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</si>
  <si>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</si>
  <si>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</si>
  <si>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</si>
  <si>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</si>
  <si>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</si>
  <si>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</si>
  <si>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</si>
  <si>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</si>
  <si>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</si>
  <si>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</si>
  <si>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</si>
  <si>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</si>
  <si>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</si>
  <si>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</si>
  <si>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</si>
  <si>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</si>
  <si>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</si>
  <si>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</si>
  <si>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</si>
  <si>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</si>
  <si>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</si>
  <si>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</si>
  <si>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</si>
  <si>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</si>
  <si>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</si>
  <si>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</si>
  <si>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</si>
  <si>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</si>
  <si>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</si>
  <si>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</si>
  <si>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</si>
  <si>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</si>
  <si>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</si>
  <si>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</si>
  <si>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</si>
  <si>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</si>
  <si>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</si>
  <si>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</si>
  <si>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</si>
  <si>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</si>
  <si>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</si>
  <si>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</si>
  <si>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</si>
  <si>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</si>
  <si>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</si>
  <si>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</si>
  <si>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</si>
  <si>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</si>
  <si>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</si>
  <si>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</si>
  <si>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</si>
  <si>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</si>
  <si>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</si>
  <si>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</si>
  <si>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</si>
  <si>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</si>
  <si>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</si>
  <si>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</si>
  <si>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</si>
  <si>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</si>
  <si>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</si>
  <si>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</si>
  <si>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</si>
  <si>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</si>
  <si>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</si>
  <si>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</si>
  <si>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</si>
  <si>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</si>
  <si>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</si>
  <si>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</si>
  <si>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</si>
  <si>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</si>
  <si>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</si>
  <si>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</si>
  <si>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</si>
  <si>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</si>
  <si>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</si>
  <si>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</si>
  <si>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</si>
  <si>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</si>
  <si>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</si>
  <si>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</si>
  <si>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</si>
  <si>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</si>
  <si>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</si>
  <si>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</si>
  <si>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</si>
  <si>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</si>
  <si>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</si>
  <si>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</si>
  <si>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</si>
  <si>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</si>
  <si>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</si>
  <si>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</si>
  <si>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</si>
  <si>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</si>
  <si>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</si>
  <si>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</si>
  <si>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</si>
  <si>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</si>
  <si>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</si>
  <si>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</si>
  <si>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</si>
  <si>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</si>
  <si>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</si>
  <si>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</si>
  <si>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</si>
  <si>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</si>
  <si>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</si>
  <si>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</si>
  <si>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</si>
  <si>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</si>
  <si>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</si>
  <si>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</si>
  <si>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</si>
  <si>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</si>
  <si>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</si>
  <si>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</si>
  <si>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</si>
  <si>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</si>
  <si>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</si>
  <si>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</si>
  <si>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</si>
  <si>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</si>
  <si>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</si>
  <si>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</si>
  <si>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</si>
  <si>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</si>
  <si>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</si>
  <si>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</si>
  <si>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</si>
  <si>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</si>
  <si>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</si>
  <si>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</si>
  <si>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</si>
  <si>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</si>
  <si>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</si>
  <si>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</si>
  <si>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</si>
  <si>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</si>
  <si>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</si>
  <si>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</si>
  <si>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</si>
  <si>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</si>
  <si>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</si>
  <si>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</si>
  <si>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</si>
  <si>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</si>
  <si>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</si>
  <si>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</si>
  <si>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</si>
  <si>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</si>
  <si>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</si>
  <si>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</si>
  <si>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</si>
  <si>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</si>
  <si>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</si>
  <si>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</si>
  <si>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</si>
  <si>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</si>
  <si>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</si>
  <si>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</si>
  <si>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</si>
  <si>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</si>
  <si>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</si>
  <si>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</si>
  <si>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</si>
  <si>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</si>
  <si>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</si>
  <si>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</si>
  <si>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</si>
  <si>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</si>
  <si>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</si>
  <si>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</si>
  <si>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</si>
  <si>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</si>
  <si>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</si>
  <si>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</si>
  <si>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</si>
  <si>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</si>
  <si>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</si>
  <si>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</si>
  <si>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</si>
  <si>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</si>
  <si>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</si>
  <si>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</si>
  <si>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</si>
  <si>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</si>
  <si>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</si>
  <si>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</si>
  <si>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</si>
  <si>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</si>
  <si>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</si>
  <si>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</si>
  <si>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</si>
  <si>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</si>
  <si>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</si>
  <si>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</si>
  <si>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</si>
  <si>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</si>
  <si>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</si>
  <si>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</si>
  <si>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</si>
  <si>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</si>
  <si>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</si>
  <si>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</si>
  <si>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</si>
  <si>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</si>
  <si>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</si>
  <si>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</si>
  <si>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</si>
  <si>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</si>
  <si>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</si>
  <si>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</si>
  <si>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</si>
  <si>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</si>
  <si>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</si>
  <si>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</si>
  <si>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</si>
  <si>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</si>
  <si>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</si>
  <si>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</si>
  <si>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</si>
  <si>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</si>
  <si>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</si>
  <si>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</si>
  <si>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</si>
  <si>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</si>
  <si>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</si>
  <si>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</si>
  <si>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</si>
  <si>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</si>
  <si>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</si>
  <si>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</si>
  <si>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</si>
  <si>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</si>
  <si>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</si>
  <si>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</si>
  <si>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</si>
  <si>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</si>
  <si>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</si>
  <si>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</si>
  <si>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</si>
  <si>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</si>
  <si>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</si>
  <si>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</si>
  <si>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</si>
  <si>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</si>
  <si>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</si>
  <si>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</si>
  <si>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</si>
  <si>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</si>
  <si>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</si>
  <si>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</si>
  <si>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</si>
  <si>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</si>
  <si>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</si>
  <si>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</si>
  <si>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</si>
  <si>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</si>
  <si>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</si>
  <si>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</si>
  <si>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</si>
  <si>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</si>
  <si>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</si>
  <si>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</si>
  <si>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</si>
  <si>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</si>
  <si>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</si>
  <si>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</si>
  <si>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</si>
  <si>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</si>
  <si>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</si>
  <si>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</si>
  <si>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</si>
  <si>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</si>
  <si>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</si>
  <si>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</si>
  <si>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</si>
  <si>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</si>
  <si>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</si>
  <si>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</si>
  <si>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</si>
  <si>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</si>
  <si>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</si>
  <si>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</si>
  <si>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</si>
  <si>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</si>
  <si>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</si>
  <si>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</si>
  <si>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</si>
  <si>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</si>
  <si>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</si>
  <si>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</si>
  <si>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</si>
  <si>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</si>
  <si>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</si>
  <si>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</si>
  <si>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</si>
  <si>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</si>
  <si>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</si>
  <si>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</si>
  <si>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</si>
  <si>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</si>
  <si>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</si>
  <si>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</si>
  <si>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</si>
  <si>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</si>
  <si>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</si>
  <si>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</si>
  <si>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</si>
  <si>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</si>
  <si>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</si>
  <si>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</si>
  <si>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</si>
  <si>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</si>
  <si>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</si>
  <si>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</si>
  <si>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</si>
  <si>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</si>
  <si>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</si>
  <si>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</si>
  <si>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</si>
  <si>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</si>
  <si>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</si>
  <si>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</si>
  <si>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</si>
  <si>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</si>
  <si>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</si>
  <si>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</si>
  <si>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</si>
  <si>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</si>
  <si>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</si>
  <si>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</si>
  <si>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</si>
  <si>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</si>
  <si>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</si>
  <si>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</si>
  <si>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</si>
  <si>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</si>
  <si>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</si>
  <si>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</si>
  <si>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</si>
  <si>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</si>
  <si>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</si>
  <si>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</si>
  <si>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</si>
  <si>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</si>
  <si>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</si>
  <si>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</si>
  <si>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</si>
  <si>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</si>
  <si>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</si>
  <si>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</si>
  <si>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</si>
  <si>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</si>
  <si>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</si>
  <si>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</si>
  <si>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</si>
  <si>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</si>
  <si>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</si>
  <si>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</si>
  <si>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</si>
  <si>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</si>
  <si>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</si>
  <si>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</si>
  <si>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</si>
  <si>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</si>
  <si>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</si>
  <si>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</si>
  <si>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</si>
  <si>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</si>
  <si>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</si>
  <si>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</si>
  <si>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</si>
  <si>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</si>
  <si>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</si>
  <si>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</si>
  <si>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</si>
  <si>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</si>
  <si>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</si>
  <si>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</si>
  <si>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</si>
  <si>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</si>
  <si>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</si>
  <si>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</si>
  <si>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</si>
  <si>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</si>
  <si>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</si>
  <si>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</si>
  <si>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</si>
  <si>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</si>
  <si>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</si>
  <si>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</si>
  <si>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</si>
  <si>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</si>
  <si>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</si>
  <si>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</si>
  <si>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</si>
  <si>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</si>
  <si>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</si>
  <si>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</si>
  <si>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</si>
  <si>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</si>
  <si>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</si>
  <si>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</si>
  <si>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</si>
  <si>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</si>
  <si>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</si>
  <si>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</si>
  <si>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</si>
  <si>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</si>
  <si>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</si>
  <si>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</si>
  <si>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</si>
  <si>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</si>
  <si>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</si>
  <si>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</si>
  <si>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</si>
  <si>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</si>
  <si>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</si>
  <si>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</si>
  <si>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</si>
  <si>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</si>
  <si>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</si>
  <si>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</si>
  <si>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</si>
  <si>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</si>
  <si>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</si>
  <si>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</si>
  <si>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</si>
  <si>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</si>
  <si>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</si>
  <si>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</si>
  <si>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</si>
  <si>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</si>
  <si>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</si>
  <si>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</si>
  <si>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</si>
  <si>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</si>
  <si>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</si>
  <si>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</si>
  <si>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</si>
  <si>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</si>
  <si>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</si>
  <si>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</si>
  <si>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</si>
  <si>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</si>
  <si>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</si>
  <si>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</si>
  <si>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</si>
  <si>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</si>
  <si>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</si>
  <si>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</si>
  <si>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</si>
  <si>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</si>
  <si>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</si>
  <si>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</si>
  <si>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</si>
  <si>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</si>
  <si>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</si>
  <si>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</si>
  <si>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</si>
  <si>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</si>
  <si>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</si>
  <si>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</si>
  <si>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</si>
  <si>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</si>
  <si>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</si>
  <si>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</si>
  <si>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</si>
  <si>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</si>
  <si>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</si>
  <si>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</si>
  <si>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</si>
  <si>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</si>
  <si>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</si>
  <si>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</si>
  <si>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</si>
  <si>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</si>
  <si>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</si>
  <si>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</si>
  <si>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</si>
  <si>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</si>
  <si>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</si>
  <si>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</si>
  <si>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</si>
  <si>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</si>
  <si>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</si>
  <si>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</si>
  <si>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</si>
  <si>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</si>
  <si>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</si>
  <si>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</si>
  <si>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</si>
  <si>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</si>
  <si>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</si>
  <si>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</si>
  <si>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</si>
  <si>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</si>
  <si>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</si>
  <si>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</si>
  <si>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</si>
  <si>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</si>
  <si>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</si>
  <si>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</si>
  <si>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</si>
  <si>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</si>
  <si>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</si>
  <si>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</si>
  <si>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</si>
  <si>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</si>
  <si>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</si>
  <si>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</si>
  <si>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</si>
  <si>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</si>
  <si>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</si>
  <si>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</si>
  <si>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</si>
  <si>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</si>
  <si>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</si>
  <si>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</si>
  <si>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</si>
  <si>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</si>
  <si>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</si>
  <si>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</si>
  <si>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</si>
  <si>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</si>
  <si>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</si>
  <si>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</si>
  <si>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</si>
  <si>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</si>
  <si>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</si>
  <si>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</si>
  <si>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</si>
  <si>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</si>
  <si>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</si>
  <si>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</si>
  <si>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</si>
  <si>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</si>
  <si>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</si>
  <si>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</si>
  <si>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</si>
  <si>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</si>
  <si>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</si>
  <si>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</si>
  <si>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</si>
  <si>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</si>
  <si>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</si>
  <si>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</si>
  <si>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</si>
  <si>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</si>
  <si>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</si>
  <si>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</si>
  <si>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</si>
  <si>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</si>
  <si>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</si>
  <si>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</si>
  <si>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</si>
  <si>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</si>
  <si>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</si>
  <si>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</si>
  <si>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</si>
  <si>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</si>
  <si>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</si>
  <si>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</si>
  <si>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</si>
  <si>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</si>
  <si>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</si>
  <si>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</si>
  <si>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</si>
  <si>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</si>
  <si>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</si>
  <si>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</si>
  <si>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</si>
  <si>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</si>
  <si>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</si>
  <si>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</si>
  <si>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</si>
  <si>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</si>
  <si>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</si>
  <si>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</si>
  <si>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</si>
  <si>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</si>
  <si>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</si>
  <si>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</si>
  <si>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</si>
  <si>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</si>
  <si>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</si>
  <si>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</si>
  <si>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</si>
  <si>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</si>
  <si>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</si>
  <si>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</si>
  <si>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</si>
  <si>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</si>
  <si>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</si>
  <si>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</si>
  <si>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</si>
  <si>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</si>
  <si>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</si>
  <si>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</si>
  <si>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</si>
  <si>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</si>
  <si>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</si>
  <si>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</si>
  <si>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</si>
  <si>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</si>
  <si>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</si>
  <si>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</si>
  <si>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</si>
  <si>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</si>
  <si>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</si>
  <si>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</si>
  <si>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</si>
  <si>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</si>
  <si>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</si>
  <si>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</si>
  <si>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</si>
  <si>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</si>
  <si>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</si>
  <si>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</si>
  <si>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</si>
  <si>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</si>
  <si>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</si>
  <si>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</si>
  <si>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</si>
  <si>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</si>
  <si>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</si>
  <si>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</si>
  <si>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</si>
  <si>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</si>
  <si>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</si>
  <si>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</si>
  <si>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</si>
  <si>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</si>
  <si>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</si>
  <si>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</si>
  <si>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</si>
  <si>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</si>
  <si>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</si>
  <si>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</si>
  <si>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</si>
  <si>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</si>
  <si>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</si>
  <si>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</si>
  <si>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</si>
  <si>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</si>
  <si>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</si>
  <si>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</si>
  <si>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</si>
  <si>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</si>
  <si>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</si>
  <si>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</si>
  <si>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</si>
  <si>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</si>
  <si>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</si>
  <si>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</si>
  <si>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</si>
  <si>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</si>
  <si>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</si>
  <si>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</si>
  <si>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</si>
  <si>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</si>
  <si>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</si>
  <si>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</si>
  <si>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</si>
  <si>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</si>
  <si>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</si>
  <si>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</si>
  <si>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</si>
  <si>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</si>
  <si>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</si>
  <si>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</si>
  <si>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</si>
  <si>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</si>
  <si>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</si>
  <si>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</si>
  <si>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</si>
  <si>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</si>
  <si>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</si>
  <si>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</si>
  <si>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</si>
  <si>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</si>
  <si>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</si>
  <si>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</si>
  <si>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</si>
  <si>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</si>
  <si>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</si>
  <si>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</si>
  <si>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</si>
  <si>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</si>
  <si>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</si>
  <si>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</si>
  <si>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</si>
  <si>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</si>
  <si>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</si>
  <si>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</si>
  <si>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</si>
  <si>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</si>
  <si>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</si>
  <si>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</si>
  <si>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</si>
  <si>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</si>
  <si>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</si>
  <si>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</si>
  <si>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</si>
  <si>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</si>
  <si>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</si>
  <si>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</si>
  <si>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</si>
  <si>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</si>
  <si>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</si>
  <si>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</si>
  <si>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</si>
  <si>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</si>
  <si>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</si>
  <si>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</si>
  <si>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</si>
  <si>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</si>
  <si>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</si>
  <si>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</si>
  <si>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</si>
  <si>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</si>
  <si>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</si>
  <si>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</si>
  <si>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</si>
  <si>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</si>
  <si>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</si>
  <si>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</si>
  <si>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</si>
  <si>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</si>
  <si>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</si>
  <si>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</si>
  <si>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</si>
  <si>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</si>
  <si>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</si>
  <si>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</si>
  <si>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</si>
  <si>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</si>
  <si>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</si>
  <si>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</si>
  <si>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</si>
  <si>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</si>
  <si>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</si>
  <si>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</si>
  <si>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</si>
  <si>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</si>
  <si>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</si>
  <si>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</si>
  <si>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</si>
  <si>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</si>
  <si>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</si>
  <si>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</si>
  <si>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</si>
  <si>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</si>
  <si>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</si>
  <si>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</si>
  <si>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</si>
  <si>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</si>
  <si>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</si>
  <si>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</si>
  <si>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</si>
  <si>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</si>
  <si>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</si>
  <si>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</si>
  <si>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</si>
  <si>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</si>
  <si>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</si>
  <si>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</si>
  <si>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</si>
  <si>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</si>
  <si>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</si>
  <si>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</si>
  <si>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</si>
  <si>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</si>
  <si>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</si>
  <si>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</si>
  <si>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</si>
  <si>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</si>
  <si>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</si>
  <si>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</si>
  <si>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</si>
  <si>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</si>
  <si>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</si>
  <si>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</si>
  <si>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</si>
  <si>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</si>
  <si>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</si>
  <si>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</si>
  <si>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</si>
  <si>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</si>
  <si>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</si>
  <si>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</si>
  <si>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</si>
  <si>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</si>
  <si>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</si>
  <si>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</si>
  <si>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</si>
  <si>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</si>
  <si>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</si>
  <si>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</si>
  <si>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</si>
  <si>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</si>
  <si>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</si>
  <si>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</si>
  <si>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</si>
  <si>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</si>
  <si>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</si>
  <si>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</si>
  <si>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</si>
  <si>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</si>
  <si>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</si>
  <si>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</si>
  <si>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</si>
  <si>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</si>
  <si>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</si>
  <si>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</si>
  <si>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</si>
  <si>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</si>
  <si>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</si>
  <si>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</si>
  <si>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</si>
  <si>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</si>
  <si>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</si>
  <si>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</si>
  <si>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</si>
  <si>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</si>
  <si>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</si>
  <si>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</si>
  <si>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</si>
  <si>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</si>
  <si>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</si>
  <si>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</si>
  <si>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</si>
  <si>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</si>
  <si>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</si>
  <si>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</si>
  <si>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</si>
  <si>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</si>
  <si>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</si>
  <si>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</si>
  <si>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</si>
  <si>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</si>
  <si>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</si>
  <si>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</si>
  <si>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</si>
  <si>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</si>
  <si>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</si>
  <si>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</si>
  <si>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</si>
  <si>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</si>
  <si>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</si>
  <si>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</si>
  <si>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</si>
  <si>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</si>
  <si>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</si>
  <si>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</si>
  <si>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</si>
  <si>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</si>
  <si>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</si>
  <si>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</si>
  <si>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</si>
  <si>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</si>
  <si>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</si>
  <si>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</si>
  <si>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</si>
  <si>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</si>
  <si>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</si>
  <si>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</si>
  <si>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</si>
  <si>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</si>
  <si>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</si>
  <si>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</si>
  <si>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</si>
  <si>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</si>
  <si>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</si>
  <si>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</si>
  <si>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</si>
  <si>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</si>
  <si>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</si>
  <si>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</si>
  <si>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</si>
  <si>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</si>
  <si>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</si>
  <si>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</si>
  <si>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</si>
  <si>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</si>
  <si>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</si>
  <si>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</si>
  <si>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</si>
  <si>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</si>
  <si>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</si>
  <si>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</si>
  <si>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</si>
  <si>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</si>
  <si>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</si>
  <si>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</si>
  <si>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</si>
  <si>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</si>
  <si>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</si>
  <si>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</si>
  <si>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</si>
  <si>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</si>
  <si>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</si>
  <si>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</si>
  <si>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</si>
  <si>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</si>
  <si>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</si>
  <si>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</si>
  <si>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</si>
  <si>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</si>
  <si>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</si>
  <si>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</si>
  <si>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</si>
  <si>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</si>
  <si>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</si>
  <si>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</si>
  <si>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</si>
  <si>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</si>
  <si>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</si>
  <si>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</si>
  <si>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</si>
  <si>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</si>
  <si>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</si>
  <si>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</si>
  <si>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</si>
  <si>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</si>
  <si>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</si>
  <si>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</si>
  <si>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</si>
  <si>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</si>
  <si>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</si>
  <si>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</si>
  <si>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</si>
  <si>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</si>
  <si>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</si>
  <si>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</si>
  <si>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</si>
  <si>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</si>
  <si>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</si>
  <si>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</si>
  <si>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</si>
  <si>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</si>
  <si>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</si>
  <si>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</si>
  <si>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</si>
  <si>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</si>
  <si>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</si>
  <si>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</si>
  <si>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</si>
  <si>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</si>
  <si>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</si>
  <si>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</si>
  <si>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</si>
  <si>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</si>
  <si>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</si>
  <si>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</si>
  <si>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</si>
  <si>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</si>
  <si>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</si>
  <si>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</si>
  <si>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</si>
  <si>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</si>
  <si>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</si>
  <si>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</si>
  <si>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</si>
  <si>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</si>
  <si>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</si>
  <si>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</si>
  <si>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</si>
  <si>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</si>
  <si>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</si>
  <si>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</si>
  <si>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</si>
  <si>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</si>
  <si>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</si>
  <si>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</si>
  <si>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</si>
  <si>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</si>
  <si>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</si>
  <si>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</si>
  <si>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</si>
  <si>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</si>
  <si>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</si>
  <si>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</si>
  <si>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</si>
  <si>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</si>
  <si>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</si>
  <si>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</si>
  <si>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</si>
  <si>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</si>
  <si>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</si>
  <si>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</si>
  <si>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</si>
  <si>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</si>
  <si>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</si>
  <si>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</si>
  <si>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</si>
  <si>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</si>
  <si>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</si>
  <si>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</si>
  <si>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</si>
  <si>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</si>
  <si>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</si>
  <si>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</si>
  <si>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</si>
  <si>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</si>
  <si>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</si>
  <si>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</si>
  <si>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</si>
  <si>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</si>
  <si>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</si>
  <si>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</si>
  <si>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</si>
  <si>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</si>
  <si>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</si>
  <si>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</si>
  <si>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</si>
  <si>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</si>
  <si>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</si>
  <si>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</si>
  <si>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</si>
  <si>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</si>
  <si>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</si>
  <si>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</si>
  <si>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</si>
  <si>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</si>
  <si>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</si>
  <si>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</si>
  <si>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</si>
  <si>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</si>
  <si>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</si>
  <si>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</si>
  <si>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</si>
  <si>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</si>
  <si>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</si>
  <si>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</si>
  <si>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</si>
  <si>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</si>
  <si>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</si>
  <si>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</si>
  <si>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</si>
  <si>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</si>
  <si>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</si>
  <si>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</si>
  <si>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</si>
  <si>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</si>
  <si>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</si>
  <si>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</si>
  <si>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</si>
  <si>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</si>
  <si>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</si>
  <si>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</si>
  <si>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</si>
  <si>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</si>
  <si>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</si>
  <si>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</si>
  <si>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</si>
  <si>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</si>
  <si>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</si>
  <si>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</si>
  <si>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</si>
  <si>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</si>
  <si>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</si>
  <si>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</si>
  <si>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</si>
  <si>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</si>
  <si>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</si>
  <si>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</si>
  <si>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</si>
  <si>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</si>
  <si>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</si>
  <si>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</si>
  <si>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</si>
  <si>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</si>
  <si>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</si>
  <si>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</si>
  <si>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</si>
  <si>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</si>
  <si>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</si>
  <si>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</si>
  <si>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</si>
  <si>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</si>
  <si>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</si>
  <si>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</si>
  <si>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</si>
  <si>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</si>
  <si>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</si>
  <si>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</si>
  <si>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</si>
  <si>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</si>
  <si>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</si>
  <si>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</si>
  <si>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</si>
  <si>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</si>
  <si>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</si>
  <si>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</si>
  <si>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</si>
  <si>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</si>
  <si>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</si>
  <si>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</si>
  <si>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</si>
  <si>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</si>
  <si>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</si>
  <si>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</si>
  <si>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</si>
  <si>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</si>
  <si>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</si>
  <si>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</si>
  <si>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</si>
  <si>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</si>
  <si>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</si>
  <si>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</si>
  <si>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</si>
  <si>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</si>
  <si>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</si>
  <si>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</si>
  <si>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</si>
  <si>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</si>
  <si>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</si>
  <si>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</si>
  <si>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</si>
  <si>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</si>
  <si>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</si>
  <si>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</si>
  <si>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</si>
  <si>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</si>
  <si>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</si>
  <si>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</si>
  <si>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</si>
  <si>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</si>
  <si>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</si>
  <si>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</si>
  <si>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</si>
  <si>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</si>
  <si>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</si>
  <si>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</si>
  <si>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</si>
  <si>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</si>
  <si>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</si>
  <si>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</si>
  <si>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</si>
  <si>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</si>
  <si>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</si>
  <si>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</si>
  <si>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</si>
  <si>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</si>
  <si>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</si>
  <si>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</si>
  <si>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</si>
  <si>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</si>
  <si>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</si>
  <si>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</si>
  <si>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</si>
  <si>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</si>
  <si>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</si>
  <si>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</si>
  <si>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</si>
  <si>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</si>
  <si>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</si>
  <si>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</si>
  <si>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</si>
  <si>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</si>
  <si>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</si>
  <si>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</si>
  <si>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</si>
  <si>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</si>
  <si>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</si>
  <si>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</si>
  <si>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</si>
  <si>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</si>
  <si>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</si>
  <si>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</si>
  <si>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</si>
  <si>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</si>
  <si>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</si>
  <si>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</si>
  <si>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</si>
  <si>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</si>
  <si>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</si>
  <si>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</si>
  <si>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</si>
  <si>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</si>
  <si>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</si>
  <si>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</si>
  <si>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</si>
  <si>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</si>
  <si>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</si>
  <si>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</si>
  <si>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</si>
  <si>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</si>
  <si>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</si>
  <si>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</si>
  <si>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</si>
  <si>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</si>
  <si>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</si>
  <si>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</si>
  <si>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</si>
  <si>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</si>
  <si>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</si>
  <si>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</si>
  <si>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</si>
  <si>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</si>
  <si>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</si>
  <si>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</si>
  <si>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</si>
  <si>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</si>
  <si>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</si>
  <si>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</si>
  <si>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</si>
  <si>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</si>
  <si>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</si>
  <si>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</si>
  <si>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</si>
  <si>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</si>
  <si>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</si>
  <si>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</si>
  <si>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</si>
  <si>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</si>
  <si>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</si>
  <si>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</si>
  <si>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</si>
  <si>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</si>
  <si>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</si>
  <si>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</si>
  <si>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</si>
  <si>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</si>
  <si>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</si>
  <si>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</si>
  <si>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</si>
  <si>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</si>
  <si>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</si>
  <si>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</si>
  <si>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</si>
  <si>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</si>
  <si>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</si>
  <si>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</si>
  <si>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</si>
  <si>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</si>
  <si>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</si>
  <si>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</si>
  <si>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</si>
  <si>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</si>
  <si>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</si>
  <si>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</si>
  <si>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</si>
  <si>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</si>
  <si>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</si>
  <si>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</si>
  <si>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</si>
  <si>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</si>
  <si>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</si>
  <si>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</si>
  <si>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</si>
  <si>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</si>
  <si>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</si>
  <si>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</si>
  <si>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</si>
  <si>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</si>
  <si>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</si>
  <si>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</si>
  <si>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</si>
  <si>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</si>
  <si>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</si>
  <si>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</si>
  <si>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</si>
  <si>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</si>
  <si>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</si>
  <si>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</si>
  <si>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</si>
  <si>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</si>
  <si>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</si>
  <si>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</si>
  <si>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</si>
  <si>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</si>
  <si>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</si>
  <si>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</si>
  <si>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</si>
  <si>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</si>
  <si>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</si>
  <si>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</si>
  <si>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</si>
  <si>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</si>
  <si>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</si>
  <si>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</si>
  <si>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</si>
  <si>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</si>
  <si>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</si>
  <si>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</si>
  <si>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</si>
  <si>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</si>
  <si>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</si>
  <si>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</si>
  <si>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</si>
  <si>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</si>
  <si>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</si>
  <si>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</si>
  <si>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</si>
  <si>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</si>
  <si>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</si>
  <si>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</si>
  <si>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</si>
  <si>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</si>
  <si>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</si>
  <si>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</si>
  <si>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</si>
  <si>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</si>
  <si>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</si>
  <si>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</si>
  <si>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</si>
  <si>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</si>
  <si>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</si>
  <si>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</si>
  <si>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</si>
  <si>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</si>
  <si>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</si>
  <si>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</si>
  <si>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</si>
  <si>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</si>
  <si>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</si>
  <si>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</si>
  <si>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</si>
  <si>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</si>
  <si>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</si>
  <si>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</si>
  <si>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</si>
  <si>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</si>
  <si>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</si>
  <si>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</si>
  <si>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</si>
  <si>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</si>
  <si>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</si>
  <si>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</si>
  <si>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</si>
  <si>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</si>
  <si>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</si>
  <si>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</si>
  <si>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</si>
  <si>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</si>
  <si>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</si>
  <si>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</si>
  <si>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</si>
  <si>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</si>
  <si>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</si>
  <si>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</si>
  <si>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</si>
  <si>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</si>
  <si>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</si>
  <si>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</si>
  <si>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</si>
  <si>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</si>
  <si>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</si>
  <si>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</si>
  <si>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</si>
  <si>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</si>
  <si>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</si>
  <si>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</si>
  <si>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</si>
  <si>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</si>
  <si>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</si>
  <si>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</si>
  <si>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</si>
  <si>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</si>
  <si>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</si>
  <si>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</si>
  <si>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</si>
  <si>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</si>
  <si>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</si>
  <si>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</si>
  <si>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</si>
  <si>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</si>
  <si>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</si>
  <si>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</si>
  <si>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</si>
  <si>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</si>
  <si>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</si>
  <si>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</si>
  <si>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</si>
  <si>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</si>
  <si>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</si>
  <si>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</si>
  <si>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</si>
  <si>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</si>
  <si>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</si>
  <si>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</si>
  <si>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</si>
  <si>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</si>
  <si>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</si>
  <si>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</si>
  <si>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</si>
  <si>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</si>
  <si>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</si>
  <si>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</si>
  <si>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</si>
  <si>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</si>
  <si>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</si>
  <si>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</si>
  <si>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</si>
  <si>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</si>
  <si>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</si>
  <si>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</si>
  <si>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</si>
  <si>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</si>
  <si>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</si>
  <si>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</si>
  <si>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</si>
  <si>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</si>
  <si>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</si>
  <si>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</si>
  <si>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</si>
  <si>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</si>
  <si>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</si>
  <si>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</si>
  <si>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</si>
  <si>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</si>
  <si>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</si>
  <si>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</si>
  <si>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</si>
  <si>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</si>
  <si>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</si>
  <si>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</si>
  <si>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</si>
  <si>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</si>
  <si>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</si>
  <si>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</si>
  <si>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</si>
  <si>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</si>
  <si>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</si>
  <si>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</si>
  <si>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</si>
  <si>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</si>
  <si>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</si>
  <si>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</si>
  <si>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</si>
  <si>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</si>
  <si>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</si>
  <si>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</si>
  <si>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</si>
  <si>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</si>
  <si>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</si>
  <si>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</si>
  <si>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</si>
  <si>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</si>
  <si>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</si>
  <si>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</si>
  <si>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</si>
  <si>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</si>
  <si>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</si>
  <si>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</si>
  <si>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</si>
  <si>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</si>
  <si>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</si>
  <si>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</si>
  <si>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</si>
  <si>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</si>
  <si>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</si>
  <si>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</si>
  <si>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</si>
  <si>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</si>
  <si>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</si>
  <si>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</si>
  <si>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</si>
  <si>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</si>
  <si>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</si>
  <si>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</si>
  <si>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</si>
  <si>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</si>
  <si>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</si>
  <si>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</si>
  <si>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</si>
  <si>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</si>
  <si>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</si>
  <si>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</si>
  <si>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</si>
  <si>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</si>
  <si>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</si>
  <si>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</si>
  <si>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</si>
  <si>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</si>
  <si>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</si>
  <si>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</si>
  <si>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</si>
  <si>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</si>
  <si>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</si>
  <si>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</si>
  <si>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</si>
  <si>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</si>
  <si>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</si>
  <si>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</si>
  <si>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</si>
  <si>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</si>
  <si>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</si>
  <si>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</si>
  <si>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</si>
  <si>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</si>
  <si>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</si>
  <si>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</si>
  <si>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</si>
  <si>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</si>
  <si>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</si>
  <si>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</si>
  <si>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</si>
  <si>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</si>
  <si>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</si>
  <si>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</si>
  <si>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</si>
  <si>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</si>
  <si>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</si>
  <si>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</si>
  <si>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</si>
  <si>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</si>
  <si>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</si>
  <si>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</si>
  <si>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</si>
  <si>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</si>
  <si>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</si>
  <si>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</si>
  <si>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</si>
  <si>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</si>
  <si>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</si>
  <si>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</si>
  <si>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</si>
  <si>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</si>
  <si>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</si>
  <si>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</si>
  <si>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</si>
  <si>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</si>
  <si>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</si>
  <si>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</si>
  <si>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</si>
  <si>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</si>
  <si>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</si>
  <si>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</si>
  <si>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</si>
  <si>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</si>
  <si>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</si>
  <si>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</si>
  <si>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</si>
  <si>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</si>
  <si>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</si>
  <si>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</si>
  <si>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</si>
  <si>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</si>
  <si>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</si>
  <si>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</si>
  <si>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</si>
  <si>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</si>
  <si>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</si>
  <si>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</si>
  <si>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</si>
  <si>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</si>
  <si>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</si>
  <si>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</si>
  <si>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</si>
  <si>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</si>
  <si>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</si>
  <si>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</si>
  <si>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</si>
  <si>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</si>
  <si>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</si>
  <si>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</si>
  <si>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</si>
  <si>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</si>
  <si>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</si>
  <si>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</si>
  <si>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</si>
  <si>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</si>
  <si>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</si>
  <si>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</si>
  <si>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</si>
  <si>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</si>
  <si>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</si>
  <si>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</si>
  <si>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</si>
  <si>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</si>
  <si>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</si>
  <si>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</si>
  <si>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</si>
  <si>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</si>
  <si>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</si>
  <si>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</si>
  <si>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</si>
  <si>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</si>
  <si>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</si>
  <si>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</si>
  <si>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</si>
  <si>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</si>
  <si>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</si>
  <si>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</si>
  <si>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</si>
  <si>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</si>
  <si>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</si>
  <si>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</si>
  <si>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</si>
  <si>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</si>
  <si>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</si>
  <si>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</si>
  <si>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</si>
  <si>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</si>
  <si>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</si>
  <si>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</si>
  <si>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</si>
  <si>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</si>
  <si>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</si>
  <si>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</si>
  <si>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</si>
  <si>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</si>
  <si>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</si>
  <si>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</si>
  <si>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</si>
  <si>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</si>
  <si>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</si>
  <si>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</si>
  <si>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</si>
  <si>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</si>
  <si>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</si>
  <si>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</si>
  <si>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</si>
  <si>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</si>
  <si>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</si>
  <si>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</si>
  <si>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</si>
  <si>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</si>
  <si>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</si>
  <si>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</si>
  <si>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</si>
  <si>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</si>
  <si>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</si>
  <si>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</si>
  <si>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</si>
  <si>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</si>
  <si>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</si>
  <si>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</si>
  <si>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</si>
  <si>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</si>
  <si>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</si>
  <si>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</si>
  <si>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</si>
  <si>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</si>
  <si>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</si>
  <si>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</si>
  <si>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</si>
  <si>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</si>
  <si>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</si>
  <si>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</si>
  <si>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</si>
  <si>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</si>
  <si>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</si>
  <si>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</si>
  <si>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</si>
  <si>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</si>
  <si>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</si>
  <si>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</si>
  <si>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</si>
  <si>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</si>
  <si>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</si>
  <si>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</si>
  <si>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</si>
  <si>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</si>
  <si>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</si>
  <si>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</si>
  <si>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</si>
  <si>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</si>
  <si>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</si>
  <si>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</si>
  <si>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</si>
  <si>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</si>
  <si>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</si>
  <si>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</si>
  <si>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</si>
  <si>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</si>
  <si>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</si>
  <si>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</si>
  <si>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</si>
  <si>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</si>
  <si>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</si>
  <si>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</si>
  <si>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</si>
  <si>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</si>
  <si>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</si>
  <si>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</si>
  <si>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</si>
  <si>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</si>
  <si>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</si>
  <si>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</si>
  <si>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</si>
  <si>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</si>
  <si>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</si>
  <si>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</si>
  <si>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</si>
  <si>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</si>
  <si>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</si>
  <si>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</si>
  <si>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</si>
  <si>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</si>
  <si>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</si>
  <si>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</si>
  <si>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</si>
  <si>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</si>
  <si>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</si>
  <si>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</si>
  <si>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</si>
  <si>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</si>
  <si>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</si>
  <si>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</si>
  <si>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</si>
  <si>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</si>
  <si>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</si>
  <si>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</si>
  <si>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</si>
  <si>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</si>
  <si>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</si>
  <si>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</si>
  <si>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</si>
  <si>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</si>
  <si>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</si>
  <si>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</si>
  <si>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</si>
  <si>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</si>
  <si>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</si>
  <si>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</si>
  <si>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</si>
  <si>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</si>
  <si>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</si>
  <si>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</si>
  <si>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</si>
  <si>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</si>
  <si>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</si>
  <si>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</si>
  <si>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</si>
  <si>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</si>
  <si>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</si>
  <si>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</si>
  <si>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</si>
  <si>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</si>
  <si>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</si>
  <si>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</si>
  <si>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</si>
  <si>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</si>
  <si>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</si>
  <si>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</si>
  <si>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</si>
  <si>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</si>
  <si>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</si>
  <si>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</si>
  <si>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</si>
  <si>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</si>
  <si>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</si>
  <si>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</si>
  <si>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</si>
  <si>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</si>
  <si>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</si>
  <si>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</si>
  <si>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</si>
  <si>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</si>
  <si>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</si>
  <si>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</si>
  <si>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</si>
  <si>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</si>
  <si>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</si>
  <si>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</si>
  <si>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</si>
  <si>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</si>
  <si>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</si>
  <si>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</si>
  <si>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</si>
  <si>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</si>
  <si>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</si>
  <si>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</si>
  <si>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</si>
  <si>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</si>
  <si>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</si>
  <si>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</si>
  <si>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</si>
  <si>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</si>
  <si>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</si>
  <si>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</si>
  <si>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</si>
  <si>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</si>
  <si>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</si>
  <si>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</si>
  <si>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</si>
  <si>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</si>
  <si>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</si>
  <si>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</si>
  <si>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</si>
  <si>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</si>
  <si>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</si>
  <si>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</si>
  <si>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</si>
  <si>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</si>
  <si>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</si>
  <si>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</si>
  <si>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</si>
  <si>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</si>
  <si>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</si>
  <si>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</si>
  <si>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</si>
  <si>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</si>
  <si>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</si>
  <si>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</si>
  <si>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</si>
  <si>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</si>
  <si>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</si>
  <si>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</si>
  <si>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</si>
  <si>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</si>
  <si>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</si>
  <si>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</si>
  <si>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</si>
  <si>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</si>
  <si>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</si>
  <si>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</si>
  <si>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</si>
  <si>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</si>
  <si>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</si>
  <si>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</si>
  <si>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</si>
  <si>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</si>
  <si>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</si>
  <si>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</si>
  <si>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</si>
  <si>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</si>
  <si>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</si>
  <si>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</si>
  <si>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</si>
  <si>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</si>
  <si>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</si>
  <si>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</si>
  <si>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</si>
  <si>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</si>
  <si>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</si>
  <si>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</si>
  <si>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</si>
  <si>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</si>
  <si>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</si>
  <si>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</si>
  <si>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</si>
  <si>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</si>
  <si>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</si>
  <si>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</si>
  <si>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</si>
  <si>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</si>
  <si>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</si>
  <si>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</si>
  <si>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</si>
  <si>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</si>
  <si>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</si>
  <si>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</si>
  <si>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</si>
  <si>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</si>
  <si>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</si>
  <si>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</si>
  <si>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</si>
  <si>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</si>
  <si>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</si>
  <si>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</si>
  <si>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</si>
  <si>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</si>
  <si>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</si>
  <si>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</si>
  <si>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</si>
  <si>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</si>
  <si>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</si>
  <si>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</si>
  <si>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</si>
  <si>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</si>
  <si>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</si>
  <si>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</si>
  <si>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</si>
  <si>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</si>
  <si>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</si>
  <si>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</si>
  <si>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</si>
  <si>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</si>
  <si>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</si>
  <si>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</si>
  <si>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</si>
  <si>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</si>
  <si>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</si>
  <si>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</si>
  <si>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</si>
  <si>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</si>
  <si>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</si>
  <si>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</si>
  <si>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</si>
  <si>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</si>
  <si>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</si>
  <si>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</si>
  <si>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</si>
  <si>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</si>
  <si>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</si>
  <si>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</si>
  <si>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</si>
  <si>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</si>
  <si>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</si>
  <si>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</si>
  <si>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</si>
  <si>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</si>
  <si>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</si>
  <si>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</si>
  <si>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</si>
  <si>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</si>
  <si>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</si>
  <si>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</si>
  <si>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</si>
  <si>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</si>
  <si>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</si>
  <si>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</si>
  <si>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</si>
  <si>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</si>
  <si>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</si>
  <si>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</si>
  <si>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</si>
  <si>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</si>
  <si>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</si>
  <si>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</si>
  <si>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</si>
  <si>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</si>
  <si>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</si>
  <si>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</si>
  <si>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</si>
  <si>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</si>
  <si>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</si>
  <si>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</si>
  <si>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</si>
  <si>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</si>
  <si>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</si>
  <si>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</si>
  <si>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</si>
  <si>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</si>
  <si>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</si>
  <si>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</si>
  <si>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</si>
  <si>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</si>
  <si>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</si>
  <si>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</si>
  <si>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</si>
  <si>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</si>
  <si>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</si>
  <si>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</si>
  <si>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</si>
  <si>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</si>
  <si>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</si>
  <si>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</si>
  <si>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</si>
  <si>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</si>
  <si>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</si>
  <si>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</si>
  <si>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</si>
  <si>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</si>
  <si>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</si>
  <si>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</si>
  <si>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</si>
  <si>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</si>
  <si>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</si>
  <si>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</si>
  <si>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</si>
  <si>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</si>
  <si>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</si>
  <si>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</si>
  <si>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</si>
  <si>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</si>
  <si>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</si>
  <si>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</si>
  <si>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</si>
  <si>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</si>
  <si>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</si>
  <si>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</si>
  <si>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</si>
  <si>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</si>
  <si>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</si>
  <si>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</si>
  <si>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</si>
  <si>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</si>
  <si>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</si>
  <si>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</si>
  <si>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</si>
  <si>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</si>
  <si>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</si>
  <si>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</si>
  <si>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</si>
  <si>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</si>
  <si>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</si>
  <si>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</si>
  <si>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</si>
  <si>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</si>
  <si>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</si>
  <si>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</si>
  <si>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</si>
  <si>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</si>
  <si>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</si>
  <si>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</si>
  <si>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</si>
  <si>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</si>
  <si>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</si>
  <si>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</si>
  <si>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</si>
  <si>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</si>
  <si>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</si>
  <si>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</si>
  <si>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</si>
  <si>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</si>
  <si>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</si>
  <si>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</si>
  <si>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</si>
  <si>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</si>
  <si>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</si>
  <si>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</si>
  <si>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</si>
  <si>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</si>
  <si>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</si>
  <si>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</si>
  <si>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</si>
  <si>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</si>
  <si>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</si>
  <si>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</si>
  <si>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</si>
  <si>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</si>
  <si>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</si>
  <si>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</si>
  <si>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</si>
  <si>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</si>
  <si>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</si>
  <si>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</si>
  <si>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</si>
  <si>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</si>
  <si>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</si>
  <si>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</si>
  <si>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</si>
  <si>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</si>
  <si>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</si>
  <si>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</si>
  <si>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</si>
  <si>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</si>
  <si>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</si>
  <si>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</si>
  <si>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</si>
  <si>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</si>
  <si>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</si>
  <si>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</si>
  <si>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</si>
  <si>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</si>
  <si>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</si>
  <si>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</si>
  <si>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</si>
  <si>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</si>
  <si>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</si>
  <si>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</si>
  <si>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</si>
  <si>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</si>
  <si>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</si>
  <si>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</si>
  <si>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</si>
  <si>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</si>
  <si>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</si>
  <si>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</si>
  <si>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</si>
  <si>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</si>
  <si>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</si>
  <si>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</si>
  <si>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</si>
  <si>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</si>
  <si>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</si>
  <si>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</si>
  <si>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</si>
  <si>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</si>
  <si>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</si>
  <si>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</si>
  <si>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</si>
  <si>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</si>
  <si>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</si>
  <si>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</si>
  <si>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</si>
  <si>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</si>
  <si>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</si>
  <si>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</si>
  <si>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</si>
  <si>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</si>
  <si>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</si>
  <si>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</si>
  <si>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</si>
  <si>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</si>
  <si>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</si>
  <si>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</si>
  <si>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</si>
  <si>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</si>
  <si>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</si>
  <si>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</si>
  <si>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</si>
  <si>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</si>
  <si>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</si>
  <si>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</si>
  <si>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</si>
  <si>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</si>
  <si>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</si>
  <si>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</si>
  <si>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</si>
  <si>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</si>
  <si>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</si>
  <si>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</si>
  <si>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</si>
  <si>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</si>
  <si>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</si>
  <si>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</si>
  <si>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</si>
  <si>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</si>
  <si>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</si>
  <si>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</si>
  <si>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</si>
  <si>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</si>
  <si>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</si>
  <si>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</si>
  <si>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</si>
  <si>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</si>
  <si>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</si>
  <si>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</si>
  <si>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</si>
  <si>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</si>
  <si>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</si>
  <si>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</si>
  <si>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</si>
  <si>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</si>
  <si>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</si>
  <si>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</si>
  <si>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</si>
  <si>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</si>
  <si>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</si>
  <si>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</si>
  <si>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</si>
  <si>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</si>
  <si>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</si>
  <si>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</si>
  <si>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</si>
  <si>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</si>
  <si>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</si>
  <si>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</si>
  <si>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</si>
  <si>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</si>
  <si>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</si>
  <si>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</si>
  <si>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</si>
  <si>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</si>
  <si>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</si>
  <si>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</si>
  <si>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</si>
  <si>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</si>
  <si>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</si>
  <si>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</si>
  <si>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</si>
  <si>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</si>
  <si>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</si>
  <si>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</si>
  <si>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</si>
  <si>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</si>
  <si>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</si>
  <si>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</si>
  <si>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</si>
  <si>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</si>
  <si>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</si>
  <si>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</si>
  <si>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</si>
  <si>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</si>
  <si>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</si>
  <si>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</si>
  <si>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</si>
  <si>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</si>
  <si>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</si>
  <si>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</si>
  <si>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</si>
  <si>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</si>
  <si>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</si>
  <si>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</si>
  <si>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</si>
  <si>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</si>
  <si>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</si>
  <si>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</si>
  <si>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</si>
  <si>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</si>
  <si>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</si>
  <si>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</si>
  <si>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</si>
  <si>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</si>
  <si>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</si>
  <si>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</si>
  <si>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</si>
  <si>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</si>
  <si>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</si>
  <si>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</si>
  <si>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</si>
  <si>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</si>
  <si>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</si>
  <si>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</si>
  <si>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</si>
  <si>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</si>
  <si>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</si>
  <si>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</si>
  <si>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</si>
  <si>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</si>
  <si>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</si>
  <si>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</si>
  <si>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</si>
  <si>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</si>
  <si>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</si>
  <si>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</si>
  <si>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</si>
  <si>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</si>
  <si>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</si>
  <si>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</si>
  <si>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</si>
  <si>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</si>
  <si>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</si>
  <si>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</si>
  <si>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</si>
  <si>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</si>
  <si>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</si>
  <si>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</si>
  <si>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</si>
  <si>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</si>
  <si>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</si>
  <si>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</si>
  <si>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</si>
  <si>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</si>
  <si>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</si>
  <si>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</si>
  <si>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</si>
  <si>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</si>
  <si>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</si>
  <si>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</si>
  <si>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</si>
  <si>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</si>
  <si>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</si>
  <si>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</si>
  <si>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</si>
  <si>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</si>
  <si>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</si>
  <si>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</si>
  <si>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</si>
  <si>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</si>
  <si>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</si>
  <si>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</si>
  <si>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</si>
  <si>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</si>
  <si>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</si>
  <si>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</si>
  <si>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</si>
  <si>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</si>
  <si>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</si>
  <si>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</si>
  <si>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</si>
  <si>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</si>
  <si>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</si>
  <si>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</si>
  <si>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</si>
  <si>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</si>
  <si>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</si>
  <si>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</si>
  <si>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</si>
  <si>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</si>
  <si>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</si>
  <si>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</si>
  <si>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</si>
  <si>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</si>
  <si>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</si>
  <si>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</si>
  <si>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</si>
  <si>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</si>
  <si>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</si>
  <si>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</si>
  <si>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</si>
  <si>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</si>
  <si>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</si>
  <si>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</si>
  <si>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</si>
  <si>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</si>
  <si>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</si>
  <si>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</si>
  <si>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</si>
  <si>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</si>
  <si>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</si>
  <si>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</si>
  <si>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</si>
  <si>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</si>
  <si>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</si>
  <si>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</si>
  <si>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</si>
  <si>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</si>
  <si>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</si>
  <si>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</si>
  <si>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</si>
  <si>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</si>
  <si>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</si>
  <si>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</si>
  <si>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</si>
  <si>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</si>
  <si>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</si>
  <si>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</si>
  <si>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</si>
  <si>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</si>
  <si>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</si>
  <si>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</si>
  <si>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</si>
  <si>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</si>
  <si>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</si>
  <si>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</si>
  <si>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</si>
  <si>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</si>
  <si>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</si>
  <si>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</si>
  <si>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</si>
  <si>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</si>
  <si>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</si>
  <si>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</si>
  <si>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</si>
  <si>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</si>
  <si>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</si>
  <si>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</si>
  <si>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</si>
  <si>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</si>
  <si>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</si>
  <si>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</si>
  <si>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</si>
  <si>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</si>
  <si>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</si>
  <si>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</si>
  <si>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</si>
  <si>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</si>
  <si>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</si>
  <si>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</si>
  <si>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</si>
  <si>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</si>
  <si>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</si>
  <si>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</si>
  <si>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</si>
  <si>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</si>
  <si>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</si>
  <si>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</si>
  <si>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</si>
  <si>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</si>
  <si>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</si>
  <si>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</si>
  <si>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</si>
  <si>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</si>
  <si>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</si>
  <si>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</si>
  <si>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</si>
  <si>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</si>
  <si>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</si>
  <si>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</si>
  <si>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</si>
  <si>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</si>
  <si>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</si>
  <si>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</si>
  <si>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</si>
  <si>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</si>
  <si>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</si>
  <si>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</si>
  <si>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</si>
  <si>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</si>
  <si>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</si>
  <si>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</si>
  <si>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</si>
  <si>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</si>
  <si>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</si>
  <si>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</si>
  <si>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</si>
  <si>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</si>
  <si>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</si>
  <si>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</si>
  <si>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</si>
  <si>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</si>
  <si>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</si>
  <si>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</si>
  <si>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</si>
  <si>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</si>
  <si>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</si>
  <si>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</si>
  <si>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</si>
  <si>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</si>
  <si>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</si>
  <si>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</si>
  <si>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</si>
  <si>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</si>
  <si>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</si>
  <si>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</si>
  <si>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</si>
  <si>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</si>
  <si>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</si>
  <si>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</si>
  <si>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</si>
  <si>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</si>
  <si>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</si>
  <si>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</si>
  <si>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</si>
  <si>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</si>
  <si>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</si>
  <si>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</si>
  <si>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</si>
  <si>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</si>
  <si>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</si>
  <si>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</si>
  <si>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</si>
  <si>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</si>
  <si>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</si>
  <si>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</si>
  <si>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</si>
  <si>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</si>
  <si>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</si>
  <si>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</si>
  <si>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</si>
  <si>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</si>
  <si>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</si>
  <si>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</si>
  <si>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</si>
  <si>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</si>
  <si>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</si>
  <si>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</si>
  <si>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</si>
  <si>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</si>
  <si>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</si>
  <si>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</si>
  <si>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</si>
  <si>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</si>
  <si>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</si>
  <si>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</si>
  <si>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</si>
  <si>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</si>
  <si>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</si>
  <si>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</si>
  <si>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</si>
  <si>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</si>
  <si>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</si>
  <si>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</si>
  <si>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</si>
  <si>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</si>
  <si>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</si>
  <si>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</si>
  <si>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</si>
  <si>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</si>
  <si>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</si>
  <si>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</si>
  <si>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</si>
  <si>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</si>
  <si>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</si>
  <si>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</si>
  <si>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</si>
  <si>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</si>
  <si>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</si>
  <si>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</si>
  <si>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</si>
  <si>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</si>
  <si>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</si>
  <si>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</si>
  <si>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</si>
  <si>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</si>
  <si>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</si>
  <si>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</si>
  <si>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</si>
  <si>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</si>
  <si>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</si>
  <si>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</si>
  <si>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</si>
  <si>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</si>
  <si>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</si>
  <si>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</si>
  <si>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</si>
  <si>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</si>
  <si>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</si>
  <si>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</si>
  <si>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</si>
  <si>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</si>
  <si>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</si>
  <si>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</si>
  <si>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</si>
  <si>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</si>
  <si>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</si>
  <si>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</si>
  <si>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</si>
  <si>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</si>
  <si>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</si>
  <si>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</si>
  <si>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</si>
  <si>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</si>
  <si>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</si>
  <si>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</si>
  <si>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</si>
  <si>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</si>
  <si>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</si>
  <si>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</si>
  <si>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</si>
  <si>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</si>
  <si>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</si>
  <si>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</si>
  <si>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</si>
  <si>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</si>
  <si>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</si>
  <si>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</si>
  <si>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</si>
  <si>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</si>
  <si>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</si>
  <si>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</si>
  <si>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</si>
  <si>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</si>
  <si>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</si>
  <si>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</si>
  <si>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</si>
  <si>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</si>
  <si>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</si>
  <si>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</si>
  <si>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</si>
  <si>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</si>
  <si>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</si>
  <si>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</si>
  <si>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</si>
  <si>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</si>
  <si>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</si>
  <si>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</si>
  <si>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</si>
  <si>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</si>
  <si>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</si>
  <si>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</si>
  <si>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</si>
  <si>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</si>
  <si>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</si>
  <si>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</si>
  <si>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</si>
  <si>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</si>
  <si>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</si>
  <si>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</si>
  <si>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</si>
  <si>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</si>
  <si>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</si>
  <si>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</si>
  <si>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</si>
  <si>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</si>
  <si>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</si>
  <si>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</si>
  <si>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</si>
  <si>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</si>
  <si>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</si>
  <si>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</si>
  <si>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</si>
  <si>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</si>
  <si>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</si>
  <si>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</si>
  <si>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</si>
  <si>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</si>
  <si>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</si>
  <si>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</si>
  <si>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</si>
  <si>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</si>
  <si>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</si>
  <si>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</si>
  <si>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</si>
  <si>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</si>
  <si>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</si>
  <si>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</si>
  <si>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</si>
  <si>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</si>
  <si>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</si>
  <si>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</si>
  <si>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</si>
  <si>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</si>
  <si>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</si>
  <si>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</si>
  <si>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</si>
  <si>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</si>
  <si>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</si>
  <si>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</si>
  <si>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</si>
  <si>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</si>
  <si>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</si>
  <si>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</si>
  <si>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</si>
  <si>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</si>
  <si>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</si>
  <si>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</si>
  <si>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</si>
  <si>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</si>
  <si>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</si>
  <si>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</si>
  <si>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</si>
  <si>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</si>
  <si>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</si>
  <si>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</si>
  <si>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</si>
  <si>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</si>
  <si>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</si>
  <si>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</si>
  <si>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</si>
  <si>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</si>
  <si>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</si>
  <si>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</si>
  <si>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</si>
  <si>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</si>
  <si>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</si>
  <si>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</si>
  <si>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</si>
  <si>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</si>
  <si>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</si>
  <si>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</si>
  <si>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</si>
  <si>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</si>
  <si>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</si>
  <si>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</si>
  <si>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</si>
  <si>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</si>
  <si>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</si>
  <si>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</si>
  <si>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</si>
  <si>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</si>
  <si>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</si>
  <si>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</si>
  <si>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</si>
  <si>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</si>
  <si>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</si>
  <si>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</si>
  <si>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</si>
  <si>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</si>
  <si>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</si>
  <si>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</si>
  <si>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</si>
  <si>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</si>
  <si>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</si>
  <si>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</si>
  <si>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</si>
  <si>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</si>
  <si>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</si>
  <si>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</si>
  <si>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</si>
  <si>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</si>
  <si>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</si>
  <si>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</si>
  <si>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</si>
  <si>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</si>
  <si>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</si>
  <si>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</si>
  <si>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</si>
  <si>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</si>
  <si>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</si>
  <si>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</si>
  <si>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</si>
  <si>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</si>
  <si>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</si>
  <si>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</si>
  <si>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</si>
  <si>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</si>
  <si>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</si>
  <si>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</si>
  <si>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</si>
  <si>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</si>
  <si>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</si>
  <si>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</si>
  <si>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</si>
  <si>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</si>
  <si>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</si>
  <si>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</si>
  <si>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</si>
  <si>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</si>
  <si>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</si>
  <si>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</si>
  <si>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</si>
  <si>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</si>
  <si>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</si>
  <si>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</si>
  <si>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</si>
  <si>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</si>
  <si>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</si>
  <si>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</si>
  <si>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</si>
  <si>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</si>
  <si>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</si>
  <si>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</si>
  <si>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</si>
  <si>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</si>
  <si>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</si>
  <si>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</si>
  <si>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</si>
  <si>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</si>
  <si>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</si>
  <si>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</si>
  <si>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</si>
  <si>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</si>
  <si>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</si>
  <si>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</si>
  <si>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</si>
  <si>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</si>
  <si>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</si>
  <si>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</si>
  <si>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</si>
  <si>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</si>
  <si>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</si>
  <si>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</si>
  <si>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</si>
  <si>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</si>
  <si>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</si>
  <si>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</si>
  <si>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</si>
  <si>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</si>
  <si>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</si>
  <si>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</si>
  <si>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</si>
  <si>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</si>
  <si>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</si>
  <si>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</si>
  <si>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</si>
  <si>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</si>
  <si>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</si>
  <si>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</si>
  <si>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</si>
  <si>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</si>
  <si>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</si>
  <si>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</si>
  <si>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</si>
  <si>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</si>
  <si>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</si>
  <si>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</si>
  <si>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</si>
  <si>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</si>
  <si>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</si>
  <si>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</si>
  <si>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</si>
  <si>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</si>
  <si>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</si>
  <si>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</si>
  <si>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</si>
  <si>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</si>
  <si>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</si>
  <si>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</si>
  <si>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</si>
  <si>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</si>
  <si>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</si>
  <si>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</si>
  <si>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</si>
  <si>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</si>
  <si>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</si>
  <si>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</si>
  <si>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</si>
  <si>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</si>
  <si>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</si>
  <si>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</si>
  <si>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</si>
  <si>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</si>
  <si>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</si>
  <si>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</si>
  <si>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</si>
  <si>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</si>
  <si>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</si>
  <si>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</si>
  <si>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</si>
  <si>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</si>
  <si>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</si>
  <si>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</si>
  <si>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</si>
  <si>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</si>
  <si>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</si>
  <si>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</si>
  <si>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</si>
  <si>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</si>
  <si>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</si>
  <si>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</si>
  <si>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</si>
  <si>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</si>
  <si>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</si>
  <si>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</si>
  <si>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</si>
  <si>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</si>
  <si>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</si>
  <si>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</si>
  <si>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</si>
  <si>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</si>
  <si>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</si>
  <si>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</si>
  <si>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</si>
  <si>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</si>
  <si>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</si>
  <si>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</si>
  <si>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</si>
  <si>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</si>
  <si>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</si>
  <si>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</si>
  <si>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</si>
  <si>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</si>
  <si>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</si>
  <si>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</si>
  <si>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</si>
  <si>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</si>
  <si>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</si>
  <si>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</si>
  <si>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</si>
  <si>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</si>
  <si>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</si>
  <si>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</si>
  <si>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</si>
  <si>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</si>
  <si>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</si>
  <si>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</si>
  <si>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</si>
  <si>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</si>
  <si>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</si>
  <si>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</si>
  <si>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</si>
  <si>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</si>
  <si>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</si>
  <si>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</si>
  <si>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</si>
  <si>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</si>
  <si>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</si>
  <si>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</si>
  <si>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</si>
  <si>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</si>
  <si>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</si>
  <si>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</si>
  <si>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</si>
  <si>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</si>
  <si>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</si>
  <si>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</si>
  <si>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</si>
  <si>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</si>
  <si>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</si>
  <si>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</si>
  <si>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</si>
  <si>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</si>
  <si>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</si>
  <si>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</si>
  <si>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</si>
  <si>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</si>
  <si>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</si>
  <si>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</si>
  <si>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</si>
  <si>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</si>
  <si>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</si>
  <si>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</si>
  <si>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</si>
  <si>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</si>
  <si>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</si>
  <si>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</si>
  <si>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</si>
  <si>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</si>
  <si>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</si>
  <si>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</si>
  <si>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</si>
  <si>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</si>
  <si>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</si>
  <si>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</si>
  <si>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</si>
  <si>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</si>
  <si>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</si>
  <si>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</si>
  <si>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</si>
  <si>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</si>
  <si>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</si>
  <si>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</si>
  <si>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</si>
  <si>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</si>
  <si>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</si>
  <si>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</si>
  <si>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</si>
  <si>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</si>
  <si>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</si>
  <si>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</si>
  <si>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</si>
  <si>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</si>
  <si>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</si>
  <si>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</si>
  <si>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</si>
  <si>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</si>
  <si>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</si>
  <si>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</si>
  <si>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</si>
  <si>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</si>
  <si>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</si>
  <si>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</si>
  <si>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</si>
  <si>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</si>
  <si>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</si>
  <si>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</si>
  <si>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</si>
  <si>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</si>
  <si>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</si>
  <si>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</si>
  <si>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</si>
  <si>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</si>
  <si>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</si>
  <si>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</si>
  <si>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</si>
  <si>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</si>
  <si>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</si>
  <si>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</si>
  <si>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</si>
  <si>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</si>
  <si>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</si>
  <si>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</si>
  <si>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</si>
  <si>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</si>
  <si>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</si>
  <si>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</si>
  <si>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</si>
  <si>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</si>
  <si>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</si>
  <si>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</si>
  <si>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</si>
  <si>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</si>
  <si>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</si>
  <si>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</si>
  <si>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</si>
  <si>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</si>
  <si>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</si>
  <si>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</si>
  <si>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</si>
  <si>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</si>
  <si>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</si>
  <si>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</si>
  <si>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</si>
  <si>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</si>
  <si>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</si>
  <si>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</si>
  <si>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</si>
  <si>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</si>
  <si>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</si>
  <si>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</si>
  <si>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</si>
  <si>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</si>
  <si>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</si>
  <si>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</si>
  <si>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</si>
  <si>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</si>
  <si>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</si>
  <si>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</si>
  <si>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</si>
  <si>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</si>
  <si>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</si>
  <si>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</si>
  <si>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</si>
  <si>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</si>
  <si>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</si>
  <si>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</si>
  <si>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</si>
  <si>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</si>
  <si>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</si>
  <si>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</si>
  <si>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</si>
  <si>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</si>
  <si>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</si>
  <si>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</si>
  <si>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</si>
  <si>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</si>
  <si>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</si>
  <si>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</si>
  <si>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</si>
  <si>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</si>
  <si>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</si>
  <si>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</si>
  <si>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</si>
  <si>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</si>
  <si>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</si>
  <si>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</si>
  <si>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</si>
  <si>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</si>
  <si>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</si>
  <si>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</si>
  <si>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</si>
  <si>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</si>
  <si>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</si>
  <si>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</si>
  <si>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</si>
  <si>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</si>
  <si>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</si>
  <si>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</si>
  <si>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</si>
  <si>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</si>
  <si>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</si>
  <si>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</si>
  <si>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</si>
  <si>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</si>
  <si>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</si>
  <si>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</si>
  <si>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</si>
  <si>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</si>
  <si>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</si>
  <si>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</si>
  <si>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</si>
  <si>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</si>
  <si>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</si>
  <si>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</si>
  <si>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</si>
  <si>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</si>
  <si>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</si>
  <si>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</si>
  <si>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</si>
  <si>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</si>
  <si>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</si>
  <si>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</si>
  <si>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</si>
  <si>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</si>
  <si>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</si>
  <si>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</si>
  <si>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</si>
  <si>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</si>
  <si>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</si>
  <si>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</si>
  <si>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</si>
  <si>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</si>
  <si>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</si>
  <si>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</si>
  <si>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</si>
  <si>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</si>
  <si>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</si>
  <si>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</si>
  <si>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</si>
  <si>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</si>
  <si>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</si>
  <si>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</si>
  <si>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</si>
  <si>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</si>
  <si>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</si>
  <si>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</si>
  <si>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</si>
  <si>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</si>
  <si>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</si>
  <si>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</si>
  <si>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</si>
  <si>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</si>
  <si>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</si>
  <si>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</si>
  <si>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</si>
  <si>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</si>
  <si>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</si>
  <si>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</si>
  <si>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</si>
  <si>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</si>
  <si>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</si>
  <si>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</si>
  <si>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</si>
  <si>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</si>
  <si>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</si>
  <si>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</si>
  <si>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</si>
  <si>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</si>
  <si>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</si>
  <si>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</si>
  <si>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</si>
  <si>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</si>
  <si>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</si>
  <si>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</si>
  <si>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</si>
  <si>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</si>
  <si>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</si>
  <si>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</si>
  <si>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</si>
  <si>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</si>
  <si>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</si>
  <si>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</si>
  <si>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</si>
  <si>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</si>
  <si>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</si>
  <si>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</si>
  <si>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</si>
  <si>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</si>
  <si>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</si>
  <si>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</si>
  <si>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</si>
  <si>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</si>
  <si>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</si>
  <si>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</si>
  <si>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</si>
  <si>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</si>
  <si>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</si>
  <si>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</si>
  <si>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</si>
  <si>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</si>
  <si>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</si>
  <si>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</si>
  <si>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</si>
  <si>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</si>
  <si>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</si>
  <si>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</si>
  <si>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</si>
  <si>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</si>
  <si>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</si>
  <si>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</si>
  <si>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</si>
  <si>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</si>
  <si>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</si>
  <si>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</si>
  <si>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</si>
  <si>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</si>
  <si>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</si>
  <si>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</si>
  <si>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</si>
  <si>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</si>
  <si>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</si>
  <si>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</si>
  <si>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</si>
  <si>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</si>
  <si>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</si>
  <si>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</si>
  <si>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</si>
  <si>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</si>
  <si>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</si>
  <si>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</si>
  <si>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</si>
  <si>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</si>
  <si>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</si>
  <si>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</si>
  <si>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</si>
  <si>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</si>
  <si>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</si>
  <si>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</si>
  <si>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</si>
  <si>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</si>
  <si>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</si>
  <si>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</si>
  <si>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</si>
  <si>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</si>
  <si>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</si>
  <si>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</si>
  <si>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</si>
  <si>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</si>
  <si>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</si>
  <si>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</si>
  <si>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</si>
  <si>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</si>
  <si>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</si>
  <si>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</si>
  <si>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</si>
  <si>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</si>
  <si>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</si>
  <si>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</si>
  <si>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</si>
  <si>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</si>
  <si>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</si>
  <si>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</si>
  <si>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</si>
  <si>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</si>
  <si>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</si>
  <si>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</si>
  <si>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</si>
  <si>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</si>
  <si>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</si>
  <si>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</si>
  <si>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</si>
  <si>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</si>
  <si>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</si>
  <si>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</si>
  <si>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</si>
  <si>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</si>
  <si>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</si>
  <si>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</si>
  <si>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</si>
  <si>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</si>
  <si>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</si>
  <si>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</si>
  <si>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</si>
  <si>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</si>
  <si>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</si>
  <si>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</si>
  <si>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</si>
  <si>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</si>
  <si>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</si>
  <si>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</si>
  <si>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</si>
  <si>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</si>
  <si>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</si>
  <si>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</si>
  <si>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</si>
  <si>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</si>
  <si>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</si>
  <si>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</si>
  <si>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</si>
  <si>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</si>
  <si>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</si>
  <si>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</si>
  <si>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</si>
  <si>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</si>
  <si>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</si>
  <si>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</si>
  <si>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</si>
  <si>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</si>
  <si>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</si>
  <si>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</si>
  <si>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</si>
  <si>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</si>
  <si>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</si>
  <si>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</si>
  <si>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</si>
  <si>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</si>
  <si>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</si>
  <si>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</si>
  <si>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</si>
  <si>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</si>
  <si>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</si>
  <si>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</si>
  <si>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</si>
  <si>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</si>
  <si>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</si>
  <si>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</si>
  <si>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</si>
  <si>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</si>
  <si>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</si>
  <si>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</si>
  <si>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</si>
  <si>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</si>
  <si>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</si>
  <si>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</si>
  <si>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</si>
  <si>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</si>
  <si>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</si>
  <si>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</si>
  <si>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</si>
  <si>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</si>
  <si>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</si>
  <si>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</si>
  <si>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</si>
  <si>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</si>
  <si>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</si>
  <si>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</si>
  <si>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</si>
  <si>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</si>
  <si>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</si>
  <si>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</si>
  <si>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</si>
  <si>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</si>
  <si>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</si>
  <si>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</si>
  <si>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</si>
  <si>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</si>
  <si>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</si>
  <si>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</si>
  <si>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</si>
  <si>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</si>
  <si>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</si>
  <si>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</si>
  <si>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</si>
  <si>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</si>
  <si>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</si>
  <si>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</si>
  <si>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</si>
  <si>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</si>
  <si>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</si>
  <si>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</si>
  <si>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</si>
  <si>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</si>
  <si>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</si>
  <si>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</si>
  <si>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</si>
  <si>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</si>
  <si>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</si>
  <si>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</si>
  <si>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</si>
  <si>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</si>
  <si>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</si>
  <si>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</si>
  <si>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</si>
  <si>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</si>
  <si>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</si>
  <si>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</si>
  <si>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</si>
  <si>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</si>
  <si>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</si>
  <si>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</si>
  <si>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</si>
  <si>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</si>
  <si>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</si>
  <si>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</si>
  <si>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</si>
  <si>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</si>
  <si>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</si>
  <si>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</si>
  <si>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</si>
  <si>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</si>
  <si>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</si>
  <si>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</si>
  <si>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</si>
  <si>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</si>
  <si>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</si>
  <si>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</si>
  <si>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</si>
  <si>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</si>
  <si>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</si>
  <si>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</si>
  <si>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</si>
  <si>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</si>
  <si>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</si>
  <si>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</si>
  <si>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</si>
  <si>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</si>
  <si>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</si>
  <si>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</si>
  <si>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</si>
  <si>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</si>
  <si>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</si>
  <si>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</si>
  <si>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</si>
  <si>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</si>
  <si>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</si>
  <si>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</si>
  <si>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</si>
  <si>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</si>
  <si>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</si>
  <si>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</si>
  <si>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</si>
  <si>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</si>
  <si>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</si>
  <si>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</si>
  <si>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</si>
  <si>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</si>
  <si>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</si>
  <si>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</si>
  <si>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</si>
  <si>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</si>
  <si>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</si>
  <si>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</si>
  <si>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</si>
  <si>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</si>
  <si>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</si>
  <si>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</si>
  <si>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</si>
  <si>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</si>
  <si>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</si>
  <si>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</si>
  <si>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</si>
  <si>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</si>
  <si>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</si>
  <si>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</si>
  <si>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</si>
  <si>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</si>
  <si>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</si>
  <si>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</si>
  <si>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</si>
  <si>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</si>
  <si>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</si>
  <si>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</si>
  <si>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</si>
  <si>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</si>
  <si>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</si>
  <si>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</si>
  <si>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</si>
  <si>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</si>
  <si>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</si>
  <si>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</si>
  <si>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</si>
  <si>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</si>
  <si>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</si>
  <si>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</si>
  <si>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</si>
  <si>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</si>
  <si>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</si>
  <si>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</si>
  <si>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</si>
  <si>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</si>
  <si>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</si>
  <si>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</si>
  <si>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</si>
  <si>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</si>
  <si>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</si>
  <si>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</si>
  <si>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</si>
  <si>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</si>
  <si>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</si>
  <si>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</si>
  <si>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</si>
  <si>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</si>
  <si>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</si>
  <si>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</si>
  <si>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</si>
  <si>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</si>
  <si>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</si>
  <si>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</si>
  <si>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</si>
  <si>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</si>
  <si>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</si>
  <si>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</si>
  <si>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</si>
  <si>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</si>
  <si>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</si>
  <si>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</si>
  <si>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</si>
  <si>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</si>
  <si>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</si>
  <si>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</si>
  <si>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</si>
  <si>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</si>
  <si>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</si>
  <si>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</si>
  <si>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</si>
  <si>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</si>
  <si>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</si>
  <si>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</si>
  <si>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</si>
  <si>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</si>
  <si>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</si>
  <si>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</si>
  <si>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</si>
  <si>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</si>
  <si>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</si>
  <si>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</si>
  <si>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</si>
  <si>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</si>
  <si>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</si>
  <si>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</si>
  <si>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</si>
  <si>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</si>
  <si>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</si>
  <si>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</si>
  <si>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</si>
  <si>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</si>
  <si>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</si>
  <si>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</si>
  <si>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</si>
  <si>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</si>
  <si>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</si>
  <si>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</si>
  <si>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</si>
  <si>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</si>
  <si>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</si>
  <si>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</si>
  <si>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</si>
  <si>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</si>
  <si>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</si>
  <si>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</si>
  <si>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</si>
  <si>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</si>
  <si>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</si>
  <si>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</si>
  <si>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</si>
  <si>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</si>
  <si>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</si>
  <si>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</si>
  <si>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</si>
  <si>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</si>
  <si>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</si>
  <si>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</si>
  <si>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</si>
  <si>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</si>
  <si>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</si>
  <si>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</si>
  <si>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</si>
  <si>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</si>
  <si>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</si>
  <si>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</si>
  <si>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</si>
  <si>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</si>
  <si>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</si>
  <si>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</si>
  <si>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</si>
  <si>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</si>
  <si>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</si>
  <si>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</si>
  <si>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</si>
  <si>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</si>
  <si>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</si>
  <si>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</si>
  <si>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</si>
  <si>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</si>
  <si>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</si>
  <si>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</si>
  <si>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</si>
  <si>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</si>
  <si>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</si>
  <si>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</si>
  <si>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</si>
  <si>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</si>
  <si>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</si>
  <si>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</si>
  <si>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</si>
  <si>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</si>
  <si>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</si>
  <si>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</si>
  <si>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</si>
  <si>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</si>
  <si>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</si>
  <si>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</si>
  <si>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</si>
  <si>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</si>
  <si>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</si>
  <si>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</si>
  <si>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</si>
  <si>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</si>
  <si>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</si>
  <si>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</si>
  <si>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</si>
  <si>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</si>
  <si>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</si>
  <si>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</si>
  <si>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</si>
  <si>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</si>
  <si>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</si>
  <si>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</si>
  <si>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</si>
  <si>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</si>
  <si>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</si>
  <si>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</si>
  <si>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</si>
  <si>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</si>
  <si>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</si>
  <si>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</si>
  <si>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</si>
  <si>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</si>
  <si>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</si>
  <si>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</si>
  <si>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</si>
  <si>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</si>
  <si>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</si>
  <si>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</si>
  <si>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</si>
  <si>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</si>
  <si>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</si>
  <si>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</si>
  <si>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</si>
  <si>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</si>
  <si>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</si>
  <si>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</si>
  <si>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</si>
  <si>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</si>
  <si>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</si>
  <si>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</si>
  <si>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</si>
  <si>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</si>
  <si>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</si>
  <si>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</si>
  <si>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</si>
  <si>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</si>
  <si>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</si>
  <si>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</si>
  <si>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</si>
  <si>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</si>
  <si>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</si>
  <si>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</si>
  <si>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</si>
  <si>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</si>
  <si>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</si>
  <si>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</si>
  <si>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</si>
  <si>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</si>
  <si>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</si>
  <si>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</si>
  <si>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</si>
  <si>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</si>
  <si>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</si>
  <si>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</si>
  <si>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</si>
  <si>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</si>
  <si>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</si>
  <si>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</si>
  <si>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</si>
  <si>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</si>
  <si>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</si>
  <si>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</si>
  <si>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</si>
  <si>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</si>
  <si>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</si>
  <si>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</si>
  <si>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</si>
  <si>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</si>
  <si>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</si>
  <si>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</si>
  <si>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</si>
  <si>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</si>
  <si>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</si>
  <si>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</si>
  <si>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</si>
  <si>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</si>
  <si>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</si>
  <si>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</si>
  <si>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</si>
  <si>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</si>
  <si>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</si>
  <si>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</si>
  <si>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</si>
  <si>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</si>
  <si>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</si>
  <si>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</si>
  <si>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</si>
  <si>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</si>
  <si>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</si>
  <si>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</si>
  <si>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</si>
  <si>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</si>
  <si>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</si>
  <si>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</si>
  <si>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</si>
  <si>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</si>
  <si>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</si>
  <si>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</si>
  <si>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</si>
  <si>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</si>
  <si>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</si>
  <si>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</si>
  <si>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</si>
  <si>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</si>
  <si>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</si>
  <si>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</si>
  <si>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</si>
  <si>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</si>
  <si>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</si>
  <si>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</si>
  <si>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</si>
  <si>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</si>
  <si>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</si>
  <si>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</si>
  <si>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</si>
  <si>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</si>
  <si>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</si>
  <si>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</si>
  <si>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</si>
  <si>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</si>
  <si>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</si>
  <si>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</si>
  <si>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</si>
  <si>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</si>
  <si>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</si>
  <si>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</si>
  <si>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</si>
  <si>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</si>
  <si>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</si>
  <si>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</si>
  <si>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</si>
  <si>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</si>
  <si>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</si>
  <si>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</si>
  <si>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</si>
  <si>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</si>
  <si>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</si>
  <si>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</si>
  <si>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</si>
  <si>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</si>
  <si>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</si>
  <si>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</si>
  <si>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</si>
  <si>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</si>
  <si>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</si>
  <si>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</si>
  <si>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</si>
  <si>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</si>
  <si>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</si>
  <si>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</si>
  <si>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</si>
  <si>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</si>
  <si>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</si>
  <si>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</si>
  <si>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</si>
  <si>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</si>
  <si>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</si>
  <si>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</si>
  <si>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</si>
  <si>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</si>
  <si>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</si>
  <si>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</si>
  <si>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</si>
  <si>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</si>
  <si>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</si>
  <si>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</si>
  <si>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</si>
  <si>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</si>
  <si>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</si>
  <si>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</si>
  <si>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</si>
  <si>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</si>
  <si>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</si>
  <si>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</si>
  <si>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</si>
  <si>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</si>
  <si>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</si>
  <si>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</si>
  <si>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</si>
  <si>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</si>
  <si>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</si>
  <si>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</si>
  <si>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</si>
  <si>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</si>
  <si>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</si>
  <si>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</si>
  <si>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</si>
  <si>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</si>
  <si>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</si>
  <si>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</si>
  <si>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</si>
  <si>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</si>
  <si>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</si>
  <si>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</si>
  <si>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</si>
  <si>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</si>
  <si>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</si>
  <si>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</si>
  <si>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</si>
  <si>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</si>
  <si>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</si>
  <si>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</si>
  <si>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</si>
  <si>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</si>
  <si>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</si>
  <si>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</si>
  <si>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</si>
  <si>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</si>
  <si>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</si>
  <si>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</si>
  <si>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</si>
  <si>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</si>
  <si>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</si>
  <si>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</si>
  <si>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</si>
  <si>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</si>
  <si>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</si>
  <si>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</si>
  <si>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</si>
  <si>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</si>
  <si>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</si>
  <si>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</si>
  <si>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</si>
  <si>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</si>
  <si>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</si>
  <si>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</si>
  <si>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</si>
  <si>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</si>
  <si>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</si>
  <si>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</si>
  <si>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</si>
  <si>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</si>
  <si>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</si>
  <si>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</si>
  <si>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</si>
  <si>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</si>
  <si>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</si>
  <si>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</si>
  <si>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</si>
  <si>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</si>
  <si>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</si>
  <si>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</si>
  <si>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</si>
  <si>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</si>
  <si>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</si>
  <si>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</si>
  <si>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</si>
  <si>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</si>
  <si>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</si>
  <si>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</si>
  <si>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</si>
  <si>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</si>
  <si>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</si>
  <si>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</si>
  <si>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</si>
  <si>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</si>
  <si>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</si>
  <si>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</si>
  <si>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</si>
  <si>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</si>
  <si>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</si>
  <si>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</si>
  <si>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</si>
  <si>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</si>
  <si>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</si>
  <si>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</si>
  <si>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</si>
  <si>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</si>
  <si>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</si>
  <si>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</si>
  <si>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</si>
  <si>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</si>
  <si>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</si>
  <si>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</si>
  <si>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</si>
  <si>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</si>
  <si>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</si>
  <si>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</si>
  <si>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</si>
  <si>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</si>
  <si>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</si>
  <si>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</si>
  <si>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</si>
  <si>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</si>
  <si>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</si>
  <si>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</si>
  <si>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</si>
  <si>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</si>
  <si>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</si>
  <si>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</si>
  <si>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</si>
  <si>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</si>
  <si>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</si>
  <si>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</si>
  <si>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</si>
  <si>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</si>
  <si>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</si>
  <si>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</si>
  <si>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</si>
  <si>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</si>
  <si>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</si>
  <si>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</si>
  <si>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</si>
  <si>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</si>
  <si>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</si>
  <si>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</si>
  <si>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</si>
  <si>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</si>
  <si>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</si>
  <si>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</si>
  <si>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</si>
  <si>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</si>
  <si>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</si>
  <si>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</si>
  <si>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</si>
  <si>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</si>
  <si>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</si>
  <si>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</si>
  <si>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</si>
  <si>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</si>
  <si>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</si>
  <si>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</si>
  <si>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</si>
  <si>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</si>
  <si>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</si>
  <si>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</si>
  <si>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</si>
  <si>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</si>
  <si>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</si>
  <si>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</si>
  <si>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</si>
  <si>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</si>
  <si>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</si>
  <si>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</si>
  <si>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</si>
  <si>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</si>
  <si>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</si>
  <si>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</si>
  <si>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</si>
  <si>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</si>
  <si>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</si>
  <si>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</si>
  <si>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</si>
  <si>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</si>
  <si>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</si>
  <si>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</si>
  <si>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</si>
  <si>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</si>
  <si>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</si>
  <si>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</si>
  <si>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</si>
  <si>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</si>
  <si>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</si>
  <si>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</si>
  <si>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</si>
  <si>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</si>
  <si>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</si>
  <si>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</si>
  <si>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</si>
  <si>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</si>
  <si>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</si>
  <si>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</si>
  <si>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</si>
  <si>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</si>
  <si>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</si>
  <si>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</si>
  <si>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</si>
  <si>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</si>
  <si>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</si>
  <si>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</si>
  <si>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</si>
  <si>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</si>
  <si>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</si>
  <si>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</si>
  <si>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</si>
  <si>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</si>
  <si>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</si>
  <si>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</si>
  <si>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</si>
  <si>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</si>
  <si>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</si>
  <si>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</si>
  <si>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</si>
  <si>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</si>
  <si>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</si>
  <si>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</si>
  <si>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</si>
  <si>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</si>
  <si>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</si>
  <si>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</si>
  <si>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</si>
  <si>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</si>
  <si>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</si>
  <si>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</si>
  <si>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</si>
  <si>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</si>
  <si>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</si>
  <si>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</si>
  <si>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</si>
  <si>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</si>
  <si>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</si>
  <si>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</si>
  <si>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</si>
  <si>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</si>
  <si>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</si>
  <si>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</si>
  <si>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</si>
  <si>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</si>
  <si>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</si>
  <si>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</si>
  <si>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</si>
  <si>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</si>
  <si>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</si>
  <si>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</si>
  <si>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</si>
  <si>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</si>
  <si>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</si>
  <si>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</si>
  <si>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</si>
  <si>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</si>
  <si>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</si>
  <si>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</si>
  <si>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</si>
  <si>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</si>
  <si>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</si>
  <si>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</si>
  <si>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</si>
  <si>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</si>
  <si>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</si>
  <si>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</si>
  <si>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</si>
  <si>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</si>
  <si>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</si>
  <si>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</si>
  <si>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</si>
  <si>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</si>
  <si>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</si>
  <si>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</si>
  <si>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</si>
  <si>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</si>
  <si>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</si>
  <si>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</si>
  <si>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</si>
  <si>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</si>
  <si>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</si>
  <si>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</si>
  <si>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</si>
  <si>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</si>
  <si>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</si>
  <si>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</si>
  <si>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</si>
  <si>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</si>
  <si>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</si>
  <si>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</si>
  <si>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</si>
  <si>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</si>
  <si>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</si>
  <si>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</si>
  <si>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</si>
  <si>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</si>
  <si>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</si>
  <si>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</si>
  <si>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</si>
  <si>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</si>
  <si>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</si>
  <si>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</si>
  <si>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</si>
  <si>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</si>
  <si>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</si>
  <si>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</si>
  <si>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</si>
  <si>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</si>
  <si>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</si>
  <si>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</si>
  <si>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</si>
  <si>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</si>
  <si>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</si>
  <si>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</si>
  <si>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</si>
  <si>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</si>
  <si>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</si>
  <si>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</si>
  <si>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</si>
  <si>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</si>
  <si>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</si>
  <si>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</si>
  <si>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</si>
  <si>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</si>
  <si>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</si>
  <si>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</si>
  <si>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</si>
  <si>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</si>
  <si>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</si>
  <si>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</si>
  <si>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</si>
  <si>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</si>
  <si>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</si>
  <si>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</si>
  <si>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</si>
  <si>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</si>
  <si>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</si>
  <si>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</si>
  <si>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</si>
  <si>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</si>
  <si>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</si>
  <si>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</si>
  <si>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</si>
  <si>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</si>
  <si>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</si>
  <si>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</si>
  <si>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</si>
  <si>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</si>
  <si>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</si>
  <si>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</si>
  <si>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</si>
  <si>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</si>
  <si>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</si>
  <si>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</si>
  <si>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</si>
  <si>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</si>
  <si>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</si>
  <si>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</si>
  <si>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</si>
  <si>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</si>
  <si>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</si>
  <si>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</si>
  <si>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</si>
  <si>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</si>
  <si>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</si>
  <si>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</si>
  <si>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</si>
  <si>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</si>
  <si>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</si>
  <si>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</si>
  <si>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</si>
  <si>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</si>
  <si>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</si>
  <si>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</si>
  <si>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</si>
  <si>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</si>
  <si>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</si>
  <si>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</si>
  <si>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</si>
  <si>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</si>
  <si>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</si>
  <si>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</si>
  <si>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</si>
  <si>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</si>
  <si>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</si>
  <si>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</si>
  <si>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</si>
  <si>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</si>
  <si>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</si>
  <si>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</si>
  <si>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</si>
  <si>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</si>
  <si>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</si>
  <si>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</si>
  <si>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</si>
  <si>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</si>
  <si>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</si>
  <si>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</si>
  <si>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</si>
  <si>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</si>
  <si>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</si>
  <si>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</si>
  <si>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</si>
  <si>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</si>
  <si>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</si>
  <si>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</si>
  <si>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</si>
  <si>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</si>
  <si>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</si>
  <si>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</si>
  <si>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</si>
  <si>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</si>
  <si>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</si>
  <si>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</si>
  <si>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</si>
  <si>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</si>
  <si>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</si>
  <si>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</si>
  <si>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</si>
  <si>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</si>
  <si>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</si>
  <si>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</si>
  <si>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</si>
  <si>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</si>
  <si>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</si>
  <si>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</si>
  <si>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</si>
  <si>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</si>
  <si>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</si>
  <si>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</si>
  <si>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</si>
  <si>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</si>
  <si>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</si>
  <si>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</si>
  <si>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</si>
  <si>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</si>
  <si>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</si>
  <si>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</si>
  <si>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</si>
  <si>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</si>
  <si>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</si>
  <si>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</si>
  <si>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</si>
  <si>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</si>
  <si>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</si>
  <si>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</si>
  <si>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</si>
  <si>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</si>
  <si>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</si>
  <si>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</si>
  <si>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</si>
  <si>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</si>
  <si>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</si>
  <si>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</si>
  <si>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</si>
  <si>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</si>
  <si>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</si>
  <si>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</si>
  <si>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</si>
  <si>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</si>
  <si>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</si>
  <si>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</si>
  <si>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</si>
  <si>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</si>
  <si>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</si>
  <si>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</si>
  <si>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</si>
  <si>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</si>
  <si>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</si>
  <si>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</si>
  <si>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</si>
  <si>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</si>
  <si>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</si>
  <si>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</si>
  <si>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</si>
  <si>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</si>
  <si>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</si>
  <si>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</si>
  <si>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</si>
  <si>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</si>
  <si>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</si>
  <si>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</si>
  <si>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</si>
  <si>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</si>
  <si>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</si>
  <si>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</si>
  <si>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</si>
  <si>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</si>
  <si>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</si>
  <si>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</si>
  <si>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</si>
  <si>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</si>
  <si>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</si>
  <si>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</si>
  <si>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</si>
  <si>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</si>
  <si>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</si>
  <si>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</si>
  <si>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</si>
  <si>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</si>
  <si>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</si>
  <si>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</si>
  <si>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</si>
  <si>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</si>
  <si>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</si>
  <si>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</si>
  <si>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</si>
  <si>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</si>
  <si>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</si>
  <si>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</si>
  <si>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</si>
  <si>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</si>
  <si>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</si>
  <si>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</si>
  <si>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</si>
  <si>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</si>
  <si>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</si>
  <si>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</si>
  <si>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</si>
  <si>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</si>
  <si>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</si>
  <si>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</si>
  <si>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</si>
  <si>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</si>
  <si>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</si>
  <si>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</si>
  <si>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</si>
  <si>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</si>
  <si>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</si>
  <si>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</si>
  <si>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</si>
  <si>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</si>
  <si>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</si>
  <si>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</si>
  <si>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</si>
  <si>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</si>
  <si>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</si>
  <si>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</si>
  <si>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</si>
  <si>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</si>
  <si>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</si>
  <si>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</si>
  <si>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</si>
  <si>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</si>
  <si>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</si>
  <si>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</si>
  <si>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</si>
  <si>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</si>
  <si>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</si>
  <si>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</si>
  <si>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</si>
  <si>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</si>
  <si>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</si>
  <si>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</si>
  <si>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</si>
  <si>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</si>
  <si>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</si>
  <si>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</si>
  <si>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</si>
  <si>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</si>
  <si>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</si>
  <si>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</si>
  <si>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</si>
  <si>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</si>
  <si>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</si>
  <si>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</si>
  <si>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</si>
  <si>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</si>
  <si>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</si>
  <si>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</si>
  <si>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</si>
  <si>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</si>
  <si>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</si>
  <si>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</si>
  <si>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</si>
  <si>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</si>
  <si>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</si>
  <si>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</si>
  <si>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</si>
  <si>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</si>
  <si>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</si>
  <si>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</si>
  <si>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</si>
  <si>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</si>
  <si>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</si>
  <si>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</si>
  <si>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</si>
  <si>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</si>
  <si>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</si>
  <si>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</si>
  <si>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</si>
  <si>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</si>
  <si>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</si>
  <si>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</si>
  <si>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</si>
  <si>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</si>
  <si>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</si>
  <si>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</si>
  <si>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</si>
  <si>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</si>
  <si>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</si>
  <si>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</si>
  <si>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</si>
  <si>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</si>
  <si>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</si>
  <si>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</si>
  <si>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</si>
  <si>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</si>
  <si>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</si>
  <si>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</si>
  <si>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</si>
  <si>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</si>
  <si>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</si>
  <si>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</si>
  <si>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</si>
  <si>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</si>
  <si>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</si>
  <si>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</si>
  <si>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</si>
  <si>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</si>
  <si>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</si>
  <si>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</si>
  <si>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</si>
  <si>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</si>
  <si>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</si>
  <si>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</si>
  <si>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</si>
  <si>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</si>
  <si>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</si>
  <si>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</si>
  <si>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</si>
  <si>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</si>
  <si>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</si>
  <si>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</si>
  <si>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</si>
  <si>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</si>
  <si>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</si>
  <si>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</si>
  <si>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</si>
  <si>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</si>
  <si>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</si>
  <si>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</si>
  <si>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</si>
  <si>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</si>
  <si>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</si>
  <si>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</si>
  <si>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</si>
  <si>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</si>
  <si>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</si>
  <si>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</si>
  <si>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</si>
  <si>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</si>
  <si>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</si>
  <si>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</si>
  <si>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</si>
  <si>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</si>
  <si>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</si>
  <si>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</si>
  <si>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</si>
  <si>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</si>
  <si>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</si>
  <si>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</si>
  <si>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</si>
  <si>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</si>
  <si>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</si>
  <si>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</si>
  <si>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</si>
  <si>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</si>
  <si>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</si>
  <si>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</si>
  <si>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</si>
  <si>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</si>
  <si>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</si>
  <si>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</si>
  <si>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</si>
  <si>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</si>
  <si>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</si>
  <si>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</si>
  <si>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</si>
  <si>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</si>
  <si>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</si>
  <si>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</si>
  <si>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</si>
  <si>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</si>
  <si>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</si>
  <si>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</si>
  <si>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</si>
  <si>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</si>
  <si>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</si>
  <si>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</si>
  <si>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</si>
  <si>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</si>
  <si>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</si>
  <si>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</si>
  <si>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</si>
  <si>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</si>
  <si>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</si>
  <si>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</si>
  <si>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</si>
  <si>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</si>
  <si>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</si>
  <si>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</si>
  <si>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</si>
  <si>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</si>
  <si>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</si>
  <si>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</si>
  <si>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</si>
  <si>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</si>
  <si>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</si>
  <si>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</si>
  <si>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</si>
  <si>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</si>
  <si>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</si>
  <si>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</si>
  <si>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</si>
  <si>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</si>
  <si>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</si>
  <si>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</si>
  <si>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</si>
  <si>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</si>
  <si>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</si>
  <si>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</si>
  <si>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</si>
  <si>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</si>
  <si>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</si>
  <si>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</si>
  <si>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</si>
  <si>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</si>
  <si>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</si>
  <si>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</si>
  <si>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</si>
  <si>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</si>
  <si>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</si>
  <si>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</si>
  <si>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</si>
  <si>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</si>
  <si>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</si>
  <si>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</si>
  <si>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</si>
  <si>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</si>
  <si>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</si>
  <si>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</si>
  <si>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</si>
  <si>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</si>
  <si>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</si>
  <si>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</si>
  <si>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</si>
  <si>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</si>
  <si>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</si>
  <si>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</si>
  <si>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</si>
  <si>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</si>
  <si>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</si>
  <si>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</si>
  <si>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</si>
  <si>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</si>
  <si>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</si>
  <si>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</si>
  <si>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</si>
  <si>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</si>
  <si>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</si>
  <si>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</si>
  <si>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</si>
  <si>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</si>
  <si>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</si>
  <si>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</si>
  <si>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</si>
  <si>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</si>
  <si>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</si>
  <si>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</si>
  <si>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</si>
  <si>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</si>
  <si>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</si>
  <si>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</si>
  <si>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</si>
  <si>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</si>
  <si>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</si>
  <si>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</si>
  <si>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</si>
  <si>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</si>
  <si>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</si>
  <si>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</si>
  <si>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</si>
  <si>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</si>
  <si>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</si>
  <si>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</si>
  <si>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</si>
  <si>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</si>
  <si>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</si>
  <si>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</si>
  <si>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</si>
  <si>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</si>
  <si>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</si>
  <si>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</si>
  <si>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</si>
  <si>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</si>
  <si>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</si>
  <si>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</si>
  <si>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</si>
  <si>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</si>
  <si>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</si>
  <si>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</si>
  <si>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</si>
  <si>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</si>
  <si>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</si>
  <si>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</si>
  <si>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</si>
  <si>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</si>
  <si>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</si>
  <si>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</si>
  <si>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</si>
  <si>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</si>
  <si>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</si>
  <si>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</si>
  <si>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</si>
  <si>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</si>
  <si>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</si>
  <si>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</si>
  <si>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</si>
  <si>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</si>
  <si>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</si>
  <si>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</si>
  <si>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</si>
  <si>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</si>
  <si>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</si>
  <si>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</si>
  <si>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</si>
  <si>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</si>
  <si>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</si>
  <si>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</si>
  <si>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</si>
  <si>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</si>
  <si>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</si>
  <si>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</si>
  <si>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</si>
  <si>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</si>
  <si>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</si>
  <si>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</si>
  <si>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</si>
  <si>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</si>
  <si>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</si>
  <si>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</si>
  <si>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</si>
  <si>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</si>
  <si>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</si>
  <si>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</si>
  <si>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</si>
  <si>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</si>
  <si>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</si>
  <si>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</si>
  <si>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</si>
  <si>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</si>
  <si>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</si>
  <si>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</si>
  <si>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</si>
  <si>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</si>
  <si>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</si>
  <si>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</si>
  <si>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</si>
  <si>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</si>
  <si>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</si>
  <si>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</si>
  <si>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</si>
  <si>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</si>
  <si>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</si>
  <si>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</si>
  <si>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</si>
  <si>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</si>
  <si>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</si>
  <si>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</si>
  <si>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</si>
  <si>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</si>
  <si>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</si>
  <si>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</si>
  <si>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</si>
  <si>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</si>
  <si>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</si>
  <si>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</si>
  <si>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</si>
  <si>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</si>
  <si>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</si>
  <si>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</si>
  <si>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</si>
  <si>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</si>
  <si>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</si>
  <si>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</si>
  <si>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</si>
  <si>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</si>
  <si>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</si>
  <si>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</si>
  <si>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</si>
  <si>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</si>
  <si>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</si>
  <si>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</si>
  <si>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</si>
  <si>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</si>
  <si>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</si>
  <si>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</si>
  <si>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</si>
  <si>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</si>
  <si>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</si>
  <si>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</si>
  <si>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</si>
  <si>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</si>
  <si>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</si>
  <si>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</si>
  <si>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</si>
  <si>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</si>
  <si>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</si>
  <si>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</si>
  <si>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</si>
  <si>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</si>
  <si>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</si>
  <si>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</si>
  <si>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</si>
  <si>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</si>
  <si>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</si>
  <si>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</si>
  <si>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</si>
  <si>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</si>
  <si>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</si>
  <si>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</si>
  <si>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</si>
  <si>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</si>
  <si>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</si>
  <si>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</si>
  <si>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</si>
  <si>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</si>
  <si>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</si>
  <si>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</si>
  <si>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</si>
  <si>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</si>
  <si>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</si>
  <si>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</si>
  <si>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</si>
  <si>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</si>
  <si>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</si>
  <si>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</si>
  <si>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</si>
  <si>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</si>
  <si>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</si>
  <si>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</si>
  <si>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</si>
  <si>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</si>
  <si>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</si>
  <si>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</si>
  <si>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</si>
  <si>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</si>
  <si>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</si>
  <si>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</si>
  <si>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</si>
  <si>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</si>
  <si>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</si>
  <si>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</si>
  <si>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</si>
  <si>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</si>
  <si>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</si>
  <si>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</si>
  <si>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</si>
  <si>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</si>
  <si>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</si>
  <si>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</si>
  <si>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</si>
  <si>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</si>
  <si>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</si>
  <si>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</si>
  <si>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</si>
  <si>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</si>
  <si>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</si>
  <si>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</si>
  <si>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</si>
  <si>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</si>
  <si>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</si>
  <si>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</si>
  <si>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</si>
  <si>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</si>
  <si>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</si>
  <si>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</si>
  <si>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</si>
  <si>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</si>
  <si>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</si>
  <si>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</si>
  <si>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</si>
  <si>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</si>
  <si>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</si>
  <si>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</si>
  <si>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</si>
  <si>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</si>
  <si>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</si>
  <si>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</si>
  <si>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</si>
  <si>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</si>
  <si>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</si>
  <si>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</si>
  <si>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</si>
  <si>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</si>
  <si>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</si>
  <si>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</si>
  <si>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</si>
  <si>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</si>
  <si>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</si>
  <si>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</si>
  <si>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</si>
  <si>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</si>
  <si>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</si>
  <si>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</si>
  <si>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</si>
  <si>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</si>
  <si>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</si>
  <si>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</si>
  <si>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</si>
  <si>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</si>
  <si>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</si>
  <si>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</si>
  <si>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</si>
  <si>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</si>
  <si>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</si>
  <si>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</si>
  <si>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</si>
  <si>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</si>
  <si>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</si>
  <si>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</si>
  <si>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</si>
  <si>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</si>
  <si>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</si>
  <si>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</si>
  <si>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</si>
  <si>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</si>
  <si>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</si>
  <si>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</si>
  <si>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</si>
  <si>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</si>
  <si>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</si>
  <si>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</si>
  <si>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</si>
  <si>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</si>
  <si>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</si>
  <si>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</si>
  <si>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</si>
  <si>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</si>
  <si>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</si>
  <si>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</si>
  <si>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</si>
  <si>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</si>
  <si>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</si>
  <si>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</si>
  <si>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</si>
  <si>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</si>
  <si>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</si>
  <si>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</si>
  <si>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</si>
  <si>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</si>
  <si>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</si>
  <si>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</si>
  <si>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</si>
  <si>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</si>
  <si>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</si>
  <si>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</si>
  <si>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</si>
  <si>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</si>
  <si>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</si>
  <si>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</si>
  <si>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</si>
  <si>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</si>
  <si>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</si>
  <si>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</si>
  <si>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</si>
  <si>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</si>
  <si>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</si>
  <si>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</si>
  <si>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</si>
  <si>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</si>
  <si>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</si>
  <si>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</si>
  <si>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</si>
  <si>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</si>
  <si>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</si>
  <si>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</si>
  <si>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</si>
  <si>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</si>
  <si>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</si>
  <si>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</si>
  <si>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</si>
  <si>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</si>
  <si>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</si>
  <si>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</si>
  <si>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</si>
  <si>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</si>
  <si>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</si>
  <si>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</si>
  <si>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</si>
  <si>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</si>
  <si>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</si>
  <si>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</si>
  <si>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</si>
  <si>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</si>
  <si>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</si>
  <si>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</si>
  <si>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</si>
  <si>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</si>
  <si>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</si>
  <si>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</si>
  <si>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</si>
  <si>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</si>
  <si>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</si>
  <si>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</si>
  <si>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</si>
  <si>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</si>
  <si>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</si>
  <si>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</si>
  <si>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</si>
  <si>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</si>
  <si>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</si>
  <si>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</si>
  <si>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</si>
  <si>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</si>
  <si>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</si>
  <si>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</si>
  <si>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</si>
  <si>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</si>
  <si>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</si>
  <si>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</si>
  <si>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</si>
  <si>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</si>
  <si>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</si>
  <si>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</si>
  <si>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</si>
  <si>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</si>
  <si>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</si>
  <si>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</si>
  <si>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</si>
  <si>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</si>
  <si>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</si>
  <si>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</si>
  <si>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</si>
  <si>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</si>
  <si>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</si>
  <si>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</si>
  <si>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</si>
  <si>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</si>
  <si>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</si>
  <si>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</si>
  <si>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</si>
  <si>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</si>
  <si>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</si>
  <si>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</si>
  <si>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</si>
  <si>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</si>
  <si>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</si>
  <si>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</si>
  <si>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</si>
  <si>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</si>
  <si>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</si>
  <si>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</si>
  <si>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</si>
  <si>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</si>
  <si>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</si>
  <si>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</si>
  <si>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</si>
  <si>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</si>
  <si>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</si>
  <si>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</si>
  <si>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</si>
  <si>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</si>
  <si>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</si>
  <si>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</si>
  <si>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</si>
  <si>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</si>
  <si>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</si>
  <si>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</si>
  <si>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</si>
  <si>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</si>
  <si>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</si>
  <si>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</si>
  <si>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</si>
  <si>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</si>
  <si>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</si>
  <si>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</si>
  <si>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</si>
  <si>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</si>
  <si>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</si>
  <si>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</si>
  <si>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</si>
  <si>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</si>
  <si>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</si>
  <si>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</si>
  <si>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</si>
  <si>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</si>
  <si>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</si>
  <si>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</si>
  <si>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</si>
  <si>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</si>
  <si>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</si>
  <si>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</si>
  <si>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</si>
  <si>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</si>
  <si>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</si>
  <si>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</si>
  <si>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</si>
  <si>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</si>
  <si>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</si>
  <si>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</si>
  <si>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</si>
  <si>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</si>
  <si>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</si>
  <si>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</si>
  <si>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</si>
  <si>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</si>
  <si>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</si>
  <si>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</si>
  <si>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</si>
  <si>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</si>
  <si>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</si>
  <si>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</si>
  <si>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</si>
  <si>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</si>
  <si>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</si>
  <si>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</si>
  <si>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</si>
  <si>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</si>
  <si>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</si>
  <si>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</si>
  <si>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</si>
  <si>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</si>
  <si>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</si>
  <si>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</si>
  <si>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</si>
  <si>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</si>
  <si>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</si>
  <si>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</si>
  <si>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</si>
  <si>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</si>
  <si>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</si>
  <si>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</si>
  <si>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</si>
  <si>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</si>
  <si>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</si>
  <si>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</si>
  <si>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</si>
  <si>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</si>
  <si>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</si>
  <si>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</si>
  <si>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</si>
  <si>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</si>
  <si>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</si>
  <si>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</si>
  <si>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</si>
  <si>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</si>
  <si>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</si>
  <si>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</si>
  <si>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</si>
  <si>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</si>
  <si>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</si>
  <si>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</si>
  <si>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</si>
  <si>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</si>
  <si>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</si>
  <si>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</si>
  <si>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</si>
  <si>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</si>
  <si>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</si>
  <si>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</si>
  <si>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</si>
  <si>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</si>
  <si>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</si>
  <si>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</si>
  <si>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</si>
  <si>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</si>
  <si>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</si>
  <si>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</si>
  <si>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</si>
  <si>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</si>
  <si>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</si>
  <si>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</si>
  <si>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</si>
  <si>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</si>
  <si>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</si>
  <si>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</si>
  <si>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</si>
  <si>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</si>
  <si>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</si>
  <si>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</si>
  <si>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</si>
  <si>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</si>
  <si>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</si>
  <si>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</si>
  <si>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</si>
  <si>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</si>
  <si>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</si>
  <si>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</si>
  <si>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</si>
  <si>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</si>
  <si>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</si>
  <si>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</si>
  <si>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</si>
  <si>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</si>
  <si>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</si>
  <si>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</si>
  <si>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</si>
  <si>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</si>
  <si>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</si>
  <si>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</si>
  <si>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</si>
  <si>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</si>
  <si>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</si>
  <si>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</si>
  <si>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</si>
  <si>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</si>
  <si>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</si>
  <si>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</si>
  <si>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</si>
  <si>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</si>
  <si>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</si>
  <si>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</si>
  <si>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</si>
  <si>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</si>
  <si>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</si>
  <si>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</si>
  <si>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</si>
  <si>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</si>
  <si>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</si>
  <si>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</si>
  <si>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</si>
  <si>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</si>
  <si>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</si>
  <si>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</si>
  <si>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</si>
  <si>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</si>
  <si>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</si>
  <si>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</si>
  <si>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</si>
  <si>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</si>
  <si>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</si>
  <si>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</si>
  <si>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</si>
  <si>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</si>
  <si>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</si>
  <si>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</si>
  <si>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</si>
  <si>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</si>
  <si>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</si>
  <si>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</si>
  <si>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</si>
  <si>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</si>
  <si>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</si>
  <si>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</si>
  <si>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</si>
  <si>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</si>
  <si>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</si>
  <si>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</si>
  <si>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</si>
  <si>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</si>
  <si>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</si>
  <si>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</si>
  <si>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</si>
  <si>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</si>
  <si>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</si>
  <si>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</si>
  <si>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</si>
  <si>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</si>
  <si>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</si>
  <si>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</si>
  <si>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</si>
  <si>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</si>
  <si>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</si>
  <si>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</si>
  <si>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</si>
  <si>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</si>
  <si>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</si>
  <si>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</si>
  <si>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</si>
  <si>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</si>
  <si>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</si>
  <si>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</si>
  <si>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</si>
  <si>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</si>
  <si>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</si>
  <si>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</si>
  <si>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</si>
  <si>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</si>
  <si>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</si>
  <si>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</si>
  <si>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</si>
  <si>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</si>
  <si>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</si>
  <si>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</si>
  <si>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</si>
  <si>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</si>
  <si>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</si>
  <si>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</si>
  <si>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</si>
  <si>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</si>
  <si>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</si>
  <si>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</si>
  <si>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</si>
  <si>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</si>
  <si>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</si>
  <si>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</si>
  <si>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</si>
  <si>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</si>
  <si>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</si>
  <si>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</si>
  <si>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</si>
  <si>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</si>
  <si>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</si>
  <si>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</si>
  <si>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</si>
  <si>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</si>
  <si>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</si>
  <si>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</si>
  <si>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</si>
  <si>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</si>
  <si>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</si>
  <si>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</si>
  <si>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</si>
  <si>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</si>
  <si>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</si>
  <si>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</si>
  <si>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</si>
  <si>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</si>
  <si>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</si>
  <si>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</si>
  <si>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</si>
  <si>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</si>
  <si>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</si>
  <si>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</si>
  <si>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</si>
  <si>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</si>
  <si>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</si>
  <si>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</si>
  <si>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</si>
  <si>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</si>
  <si>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</si>
  <si>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</si>
  <si>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</si>
  <si>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</si>
  <si>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</si>
  <si>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</si>
  <si>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</si>
  <si>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</si>
  <si>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</si>
  <si>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</si>
  <si>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</si>
  <si>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</si>
  <si>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</si>
  <si>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</si>
  <si>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</si>
  <si>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</si>
  <si>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</si>
  <si>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</si>
  <si>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</si>
  <si>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</si>
  <si>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</si>
  <si>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</si>
  <si>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</si>
  <si>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</si>
  <si>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</si>
  <si>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</si>
  <si>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</si>
  <si>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</si>
  <si>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</si>
  <si>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</si>
  <si>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</si>
  <si>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</si>
  <si>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</si>
  <si>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</si>
  <si>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</si>
  <si>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</si>
  <si>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</si>
  <si>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</si>
  <si>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</si>
  <si>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</si>
  <si>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</si>
  <si>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</si>
  <si>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</si>
  <si>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</si>
  <si>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</si>
  <si>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</si>
  <si>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</si>
  <si>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</si>
  <si>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</si>
  <si>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</si>
  <si>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</si>
  <si>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</si>
  <si>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</si>
  <si>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</si>
  <si>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</si>
  <si>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</si>
  <si>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</si>
  <si>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</si>
  <si>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</si>
  <si>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</si>
  <si>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</si>
  <si>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</si>
  <si>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</si>
  <si>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</si>
  <si>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</si>
  <si>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</si>
  <si>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</si>
  <si>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</si>
  <si>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</si>
  <si>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</si>
  <si>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</si>
  <si>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</si>
  <si>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</si>
  <si>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</si>
  <si>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</si>
  <si>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</si>
  <si>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</si>
  <si>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</si>
  <si>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</si>
  <si>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</si>
  <si>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</si>
  <si>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</si>
  <si>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</si>
  <si>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</si>
  <si>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</si>
  <si>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</si>
  <si>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</si>
  <si>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</si>
  <si>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</si>
  <si>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</si>
  <si>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</si>
  <si>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</si>
  <si>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</si>
  <si>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</si>
  <si>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</si>
  <si>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</si>
  <si>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</si>
  <si>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</si>
  <si>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</si>
  <si>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</si>
  <si>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</si>
  <si>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</si>
  <si>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</si>
  <si>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</si>
  <si>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</si>
  <si>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</si>
  <si>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</si>
  <si>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</si>
  <si>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</si>
  <si>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</si>
  <si>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</si>
  <si>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</si>
  <si>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</si>
  <si>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</si>
  <si>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</si>
  <si>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</si>
  <si>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</si>
  <si>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</si>
  <si>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</si>
  <si>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</si>
  <si>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</si>
  <si>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</si>
  <si>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</si>
  <si>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</si>
  <si>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</si>
  <si>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</si>
  <si>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</si>
  <si>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</si>
  <si>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</si>
  <si>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</si>
  <si>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</si>
  <si>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</si>
  <si>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</si>
  <si>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</si>
  <si>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</si>
  <si>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</si>
  <si>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</si>
  <si>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</si>
  <si>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</si>
  <si>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</si>
  <si>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</si>
  <si>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</si>
  <si>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</si>
  <si>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</si>
  <si>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</si>
  <si>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</si>
  <si>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</si>
  <si>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</si>
  <si>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</si>
  <si>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</si>
  <si>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</si>
  <si>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</si>
  <si>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</si>
  <si>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</si>
  <si>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</si>
  <si>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</si>
  <si>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</si>
  <si>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</si>
  <si>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</si>
  <si>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</si>
  <si>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</si>
  <si>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</si>
  <si>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</si>
  <si>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</si>
  <si>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</si>
  <si>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</si>
  <si>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</si>
  <si>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</si>
  <si>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</si>
  <si>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</si>
  <si>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</si>
  <si>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</si>
  <si>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</si>
  <si>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</si>
  <si>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</si>
  <si>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</si>
  <si>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</si>
  <si>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</si>
  <si>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</si>
  <si>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</si>
  <si>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</si>
  <si>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</si>
  <si>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</si>
  <si>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</si>
  <si>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</si>
  <si>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</si>
  <si>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</si>
  <si>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</si>
  <si>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</si>
  <si>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</si>
  <si>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</si>
  <si>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</si>
  <si>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</si>
  <si>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</si>
  <si>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</si>
  <si>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</si>
  <si>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</si>
  <si>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</si>
  <si>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</si>
  <si>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</si>
  <si>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</si>
  <si>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</si>
  <si>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</si>
  <si>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</si>
  <si>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</si>
  <si>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</si>
  <si>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</si>
  <si>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</si>
  <si>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</si>
  <si>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</si>
  <si>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</si>
  <si>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</si>
  <si>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</si>
  <si>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</si>
  <si>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</si>
  <si>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</si>
  <si>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</si>
  <si>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</si>
  <si>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</si>
  <si>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</si>
  <si>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</si>
  <si>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</si>
  <si>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</si>
  <si>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</si>
  <si>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</si>
  <si>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</si>
  <si>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</si>
  <si>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</si>
  <si>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</si>
  <si>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</si>
  <si>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</si>
  <si>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</si>
  <si>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</si>
  <si>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</si>
  <si>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</si>
  <si>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</si>
  <si>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</si>
  <si>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</si>
  <si>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</si>
  <si>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</si>
  <si>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</si>
  <si>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</si>
  <si>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</si>
  <si>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</si>
  <si>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</si>
  <si>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</si>
  <si>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</si>
  <si>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</si>
  <si>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</si>
  <si>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</si>
  <si>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</si>
  <si>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</si>
  <si>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</si>
  <si>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</si>
  <si>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</si>
  <si>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</si>
  <si>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</si>
  <si>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</si>
  <si>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</si>
  <si>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</si>
  <si>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</si>
  <si>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</si>
  <si>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</si>
  <si>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</si>
  <si>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</si>
  <si>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</si>
  <si>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</si>
  <si>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</si>
  <si>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</si>
  <si>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</si>
  <si>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</si>
  <si>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</si>
  <si>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</si>
  <si>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</si>
  <si>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</si>
  <si>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</si>
  <si>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</si>
  <si>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</si>
  <si>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</si>
  <si>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</si>
  <si>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</si>
  <si>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</si>
  <si>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</si>
  <si>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</si>
  <si>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</si>
  <si>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</si>
  <si>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</si>
  <si>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</si>
  <si>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</si>
  <si>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</si>
  <si>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</si>
  <si>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</si>
  <si>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</si>
  <si>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</si>
  <si>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</si>
  <si>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</si>
  <si>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</si>
  <si>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</si>
  <si>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</si>
  <si>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</si>
  <si>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</si>
  <si>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</si>
  <si>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</si>
  <si>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</si>
  <si>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</si>
  <si>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</si>
  <si>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</si>
  <si>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</si>
  <si>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</si>
  <si>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</si>
  <si>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</si>
  <si>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</si>
  <si>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</si>
  <si>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</si>
  <si>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</si>
  <si>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</si>
  <si>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</si>
  <si>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</si>
  <si>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</si>
  <si>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</si>
  <si>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</si>
  <si>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</si>
  <si>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</si>
  <si>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</si>
  <si>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</si>
  <si>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</si>
  <si>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</si>
  <si>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</si>
  <si>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</si>
  <si>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</si>
  <si>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</si>
  <si>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</si>
  <si>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</si>
  <si>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</si>
  <si>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</si>
  <si>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</si>
  <si>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</si>
  <si>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</si>
  <si>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</si>
  <si>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</si>
  <si>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</si>
  <si>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</si>
  <si>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</si>
  <si>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</si>
  <si>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</si>
  <si>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</si>
  <si>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</si>
  <si>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</si>
  <si>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</si>
  <si>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</si>
  <si>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</si>
  <si>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</si>
  <si>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</si>
  <si>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</si>
  <si>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</si>
  <si>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</si>
  <si>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</si>
  <si>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</si>
  <si>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</si>
  <si>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</si>
  <si>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</si>
  <si>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</si>
  <si>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</si>
  <si>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</si>
  <si>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</si>
  <si>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</si>
  <si>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</si>
  <si>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</si>
  <si>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</si>
  <si>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</si>
  <si>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</si>
  <si>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</si>
  <si>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</si>
  <si>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</si>
  <si>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</si>
  <si>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</si>
  <si>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</si>
  <si>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</si>
  <si>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</si>
  <si>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</si>
  <si>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</si>
  <si>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</si>
  <si>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</si>
  <si>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</si>
  <si>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</si>
  <si>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</si>
  <si>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</si>
  <si>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</si>
  <si>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</si>
  <si>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</si>
  <si>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</si>
  <si>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</si>
  <si>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</si>
  <si>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</si>
  <si>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</si>
  <si>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</si>
  <si>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</si>
  <si>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</si>
  <si>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</si>
  <si>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</si>
  <si>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</si>
  <si>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</si>
  <si>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</si>
  <si>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</si>
  <si>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</si>
  <si>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</si>
  <si>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</si>
  <si>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</si>
  <si>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</si>
  <si>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</si>
  <si>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</si>
  <si>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</si>
  <si>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</si>
  <si>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</si>
  <si>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</si>
  <si>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</si>
  <si>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</si>
  <si>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</si>
  <si>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</si>
  <si>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</si>
  <si>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</si>
  <si>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</si>
  <si>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</si>
  <si>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</si>
  <si>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</si>
  <si>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</si>
  <si>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</si>
  <si>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</si>
  <si>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</si>
  <si>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</si>
  <si>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</si>
  <si>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</si>
  <si>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</si>
  <si>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</si>
  <si>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</si>
  <si>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</si>
  <si>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</si>
  <si>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</si>
  <si>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</si>
  <si>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</si>
  <si>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</si>
  <si>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</si>
  <si>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</si>
  <si>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</si>
  <si>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</si>
  <si>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</si>
  <si>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</si>
  <si>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</si>
  <si>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</si>
  <si>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</si>
  <si>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</si>
  <si>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</si>
  <si>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</si>
  <si>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</si>
  <si>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</si>
  <si>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</si>
  <si>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</si>
  <si>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</si>
  <si>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</si>
  <si>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</si>
  <si>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</si>
  <si>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</si>
  <si>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</si>
  <si>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</si>
  <si>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</si>
  <si>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</si>
  <si>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</si>
  <si>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</si>
  <si>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</si>
  <si>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</si>
  <si>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</si>
  <si>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</si>
  <si>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</si>
  <si>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</si>
  <si>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</si>
  <si>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</si>
  <si>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</si>
  <si>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</si>
  <si>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</si>
  <si>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</si>
  <si>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</si>
  <si>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</si>
  <si>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</si>
  <si>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</si>
  <si>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</si>
  <si>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</si>
  <si>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</si>
  <si>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</si>
  <si>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</si>
  <si>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</si>
  <si>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</si>
  <si>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</si>
  <si>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</si>
  <si>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</si>
  <si>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</si>
  <si>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</si>
  <si>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</si>
  <si>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</si>
  <si>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</si>
  <si>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</si>
  <si>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</si>
  <si>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</si>
  <si>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</si>
  <si>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</si>
  <si>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</si>
  <si>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</si>
  <si>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</si>
  <si>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</si>
  <si>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</si>
  <si>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</si>
  <si>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</si>
  <si>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</si>
  <si>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</si>
  <si>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</si>
  <si>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</si>
  <si>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</si>
  <si>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</si>
  <si>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</si>
  <si>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</si>
  <si>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</si>
  <si>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</si>
  <si>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</si>
  <si>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</si>
  <si>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</si>
  <si>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</si>
  <si>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</si>
  <si>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</si>
  <si>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</si>
  <si>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</si>
  <si>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</si>
  <si>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</si>
  <si>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</si>
  <si>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</si>
  <si>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</si>
  <si>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</si>
  <si>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</si>
  <si>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</si>
  <si>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</si>
  <si>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</si>
  <si>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</si>
  <si>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</si>
  <si>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</si>
  <si>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</si>
  <si>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</si>
  <si>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</si>
  <si>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</si>
  <si>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</si>
  <si>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</si>
  <si>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</si>
  <si>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</si>
  <si>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</si>
  <si>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</si>
  <si>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</si>
  <si>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</si>
  <si>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</si>
  <si>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</si>
  <si>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</si>
  <si>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</si>
  <si>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</si>
  <si>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</si>
  <si>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</si>
  <si>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</si>
  <si>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</si>
  <si>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</si>
  <si>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</si>
  <si>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</si>
  <si>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</si>
  <si>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</si>
  <si>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</si>
  <si>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</si>
  <si>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</si>
  <si>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</si>
  <si>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</si>
  <si>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</si>
  <si>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</si>
  <si>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</si>
  <si>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</si>
  <si>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</si>
  <si>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</si>
  <si>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</si>
  <si>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</si>
  <si>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</si>
  <si>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</si>
  <si>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</si>
  <si>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</si>
  <si>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</si>
  <si>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</si>
  <si>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</si>
  <si>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</si>
  <si>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</si>
  <si>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</si>
  <si>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</si>
  <si>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</si>
  <si>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</si>
  <si>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</si>
  <si>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</si>
  <si>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</si>
  <si>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</si>
  <si>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</si>
  <si>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</si>
  <si>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</si>
  <si>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</si>
  <si>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</si>
  <si>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</si>
  <si>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</si>
  <si>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</si>
  <si>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</si>
  <si>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</si>
  <si>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</si>
  <si>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</si>
  <si>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</si>
  <si>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</si>
  <si>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</si>
  <si>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</si>
  <si>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</si>
  <si>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</si>
  <si>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</si>
  <si>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</si>
  <si>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</si>
  <si>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</si>
  <si>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</si>
  <si>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</si>
  <si>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</si>
  <si>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</si>
  <si>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</si>
  <si>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</si>
  <si>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</si>
  <si>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</si>
  <si>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</si>
  <si>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</si>
  <si>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</si>
  <si>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</si>
  <si>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</si>
  <si>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</si>
  <si>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</si>
  <si>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</si>
  <si>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</si>
  <si>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</si>
  <si>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</si>
  <si>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</si>
  <si>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</si>
  <si>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</si>
  <si>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</si>
  <si>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</si>
  <si>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</si>
  <si>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</si>
  <si>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</si>
  <si>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</si>
  <si>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</si>
  <si>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</si>
  <si>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</si>
  <si>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</si>
  <si>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</si>
  <si>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</si>
  <si>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</si>
  <si>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</si>
  <si>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</si>
  <si>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</si>
  <si>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</si>
  <si>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</si>
  <si>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</si>
  <si>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</si>
  <si>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</si>
  <si>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</si>
  <si>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</si>
  <si>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</si>
  <si>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</si>
  <si>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</si>
  <si>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</si>
  <si>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</si>
  <si>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</si>
  <si>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</si>
  <si>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</si>
  <si>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</si>
  <si>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</si>
  <si>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</si>
  <si>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</si>
  <si>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</si>
  <si>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</si>
  <si>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</si>
  <si>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</si>
  <si>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</si>
  <si>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</si>
  <si>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</si>
  <si>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</si>
  <si>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</si>
  <si>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</si>
  <si>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</si>
  <si>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</si>
  <si>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</si>
  <si>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</si>
  <si>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</si>
  <si>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</si>
  <si>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</si>
  <si>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</si>
  <si>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</si>
  <si>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</si>
  <si>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</si>
  <si>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</si>
  <si>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</si>
  <si>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</si>
  <si>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</si>
  <si>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</si>
  <si>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</si>
  <si>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</si>
  <si>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</si>
  <si>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</si>
  <si>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</si>
  <si>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</si>
  <si>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</si>
  <si>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</si>
  <si>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</si>
  <si>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</si>
  <si>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</si>
  <si>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</si>
  <si>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</si>
  <si>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</si>
  <si>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</si>
  <si>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</si>
  <si>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</si>
  <si>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</si>
  <si>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</si>
  <si>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</si>
  <si>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</si>
  <si>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</si>
  <si>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</si>
  <si>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</si>
  <si>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</si>
  <si>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</si>
  <si>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</si>
  <si>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</si>
  <si>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</si>
  <si>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</si>
  <si>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</si>
  <si>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</si>
  <si>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</si>
  <si>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</si>
  <si>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</si>
  <si>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</si>
  <si>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</si>
  <si>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</si>
  <si>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</si>
  <si>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</si>
  <si>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</si>
  <si>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</si>
  <si>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</si>
  <si>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</si>
  <si>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</si>
  <si>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</si>
  <si>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</si>
  <si>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</si>
  <si>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</si>
  <si>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</si>
  <si>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</si>
  <si>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</si>
  <si>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</si>
  <si>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</si>
  <si>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</si>
  <si>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</si>
  <si>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</si>
  <si>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</si>
  <si>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</si>
  <si>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</si>
  <si>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</si>
  <si>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</si>
  <si>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</si>
  <si>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</si>
  <si>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</si>
  <si>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</si>
  <si>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</si>
  <si>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</si>
  <si>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</si>
  <si>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</si>
  <si>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</si>
  <si>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</si>
  <si>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</si>
  <si>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</si>
  <si>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</si>
  <si>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</si>
  <si>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</si>
  <si>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</si>
  <si>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</si>
  <si>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</si>
  <si>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</si>
  <si>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</si>
  <si>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</si>
  <si>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</si>
  <si>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</si>
  <si>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</si>
  <si>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</si>
  <si>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</si>
  <si>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</si>
  <si>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</si>
  <si>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</si>
  <si>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</si>
  <si>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</si>
  <si>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</si>
  <si>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</si>
  <si>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</si>
  <si>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</si>
  <si>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</si>
  <si>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</si>
  <si>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</si>
  <si>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</si>
  <si>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</si>
  <si>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</si>
  <si>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</si>
  <si>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</si>
  <si>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</si>
  <si>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</si>
  <si>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</si>
  <si>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</si>
  <si>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</si>
  <si>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</si>
  <si>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</si>
  <si>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</si>
  <si>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</si>
  <si>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</si>
  <si>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</si>
  <si>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</si>
  <si>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</si>
  <si>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</si>
  <si>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</si>
  <si>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</si>
  <si>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</si>
  <si>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</si>
  <si>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</si>
  <si>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</si>
  <si>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</si>
  <si>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</si>
  <si>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</si>
  <si>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</si>
  <si>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</si>
  <si>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</si>
  <si>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</si>
  <si>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</si>
  <si>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</si>
  <si>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</si>
  <si>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</si>
  <si>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</si>
  <si>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</si>
  <si>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</si>
  <si>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</si>
  <si>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</si>
  <si>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</si>
  <si>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</si>
  <si>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</si>
  <si>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</si>
  <si>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</si>
  <si>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</si>
  <si>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</si>
  <si>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</si>
  <si>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</si>
  <si>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</si>
  <si>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</si>
  <si>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</si>
  <si>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</si>
  <si>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</si>
  <si>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</si>
  <si>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</si>
  <si>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</si>
  <si>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</si>
  <si>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</si>
  <si>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</si>
  <si>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</si>
  <si>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</si>
  <si>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</si>
  <si>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</si>
  <si>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</si>
  <si>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</si>
  <si>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</si>
  <si>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</si>
  <si>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</si>
  <si>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</si>
  <si>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</si>
  <si>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</si>
  <si>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</si>
  <si>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</si>
  <si>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</si>
  <si>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</si>
  <si>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</si>
  <si>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</si>
  <si>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</si>
  <si>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</si>
  <si>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</si>
  <si>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</si>
  <si>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</si>
  <si>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</si>
  <si>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</si>
  <si>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</si>
  <si>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</si>
  <si>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</si>
  <si>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</si>
  <si>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</si>
  <si>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</si>
  <si>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</si>
  <si>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</si>
  <si>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</si>
  <si>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</si>
  <si>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</si>
  <si>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</si>
  <si>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</si>
  <si>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</si>
  <si>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</si>
  <si>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</si>
  <si>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</si>
  <si>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</si>
  <si>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</si>
  <si>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</si>
  <si>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</si>
  <si>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</si>
  <si>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</si>
  <si>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</si>
  <si>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</si>
  <si>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</si>
  <si>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</si>
  <si>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</si>
  <si>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</si>
  <si>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</si>
  <si>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</si>
  <si>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</si>
  <si>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</si>
  <si>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</si>
  <si>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</si>
  <si>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</si>
  <si>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</si>
  <si>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</si>
  <si>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</si>
  <si>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</si>
  <si>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</si>
  <si>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</si>
  <si>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</si>
  <si>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</si>
  <si>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</si>
  <si>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</si>
  <si>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</si>
  <si>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</si>
  <si>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</si>
  <si>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</si>
  <si>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</si>
  <si>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</si>
  <si>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</si>
  <si>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</si>
  <si>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</si>
  <si>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</si>
  <si>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</si>
  <si>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</si>
  <si>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</si>
  <si>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</si>
  <si>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</si>
  <si>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</si>
  <si>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</si>
  <si>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</si>
  <si>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</si>
  <si>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</si>
  <si>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</si>
  <si>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</si>
  <si>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</si>
  <si>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</si>
  <si>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</si>
  <si>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</si>
  <si>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</si>
  <si>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</si>
  <si>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</si>
  <si>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</si>
  <si>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</si>
  <si>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</si>
  <si>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</si>
  <si>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</si>
  <si>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</si>
  <si>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</si>
  <si>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</si>
  <si>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</si>
  <si>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</si>
  <si>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</si>
  <si>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</si>
  <si>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</si>
  <si>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</si>
  <si>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</si>
  <si>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</si>
  <si>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</si>
  <si>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</si>
  <si>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</si>
  <si>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</si>
  <si>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</si>
  <si>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</si>
  <si>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</si>
  <si>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</si>
  <si>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</si>
  <si>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</si>
  <si>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</si>
  <si>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</si>
  <si>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</si>
  <si>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</si>
  <si>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</si>
  <si>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</si>
  <si>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</si>
  <si>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</si>
  <si>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</si>
  <si>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</si>
  <si>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</si>
  <si>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</si>
  <si>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</si>
  <si>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</si>
  <si>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</si>
  <si>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</si>
  <si>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</si>
  <si>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</si>
  <si>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</si>
  <si>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</si>
  <si>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</si>
  <si>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</si>
  <si>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</si>
  <si>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</si>
  <si>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</si>
  <si>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</si>
  <si>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</si>
  <si>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</si>
  <si>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</si>
  <si>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</si>
  <si>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</si>
  <si>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</si>
  <si>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</si>
  <si>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</si>
  <si>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</si>
  <si>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</si>
  <si>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</si>
  <si>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</si>
  <si>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</si>
  <si>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</si>
  <si>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</si>
  <si>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</si>
  <si>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</si>
  <si>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</si>
  <si>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</si>
  <si>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</si>
  <si>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</si>
  <si>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</si>
  <si>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</si>
  <si>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</si>
  <si>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</si>
  <si>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</si>
  <si>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</si>
  <si>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</si>
  <si>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</si>
  <si>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</si>
  <si>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</si>
  <si>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</si>
  <si>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</si>
  <si>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</si>
  <si>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</si>
  <si>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</si>
  <si>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</si>
  <si>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</si>
  <si>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</si>
  <si>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</si>
  <si>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</si>
  <si>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</si>
  <si>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</si>
  <si>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</si>
  <si>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</si>
  <si>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</si>
  <si>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</si>
  <si>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</si>
  <si>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</si>
  <si>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</si>
  <si>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</si>
  <si>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</si>
  <si>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</si>
  <si>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</si>
  <si>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</si>
  <si>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</si>
  <si>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</si>
  <si>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</si>
  <si>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</si>
  <si>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</si>
  <si>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</si>
  <si>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</si>
  <si>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</si>
  <si>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</si>
  <si>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</si>
  <si>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</si>
  <si>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</si>
  <si>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</si>
  <si>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</si>
  <si>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</si>
  <si>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</si>
  <si>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</si>
  <si>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</si>
  <si>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</si>
  <si>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</si>
  <si>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</si>
  <si>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</si>
  <si>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</si>
  <si>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</si>
  <si>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</si>
  <si>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</si>
  <si>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</si>
  <si>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</si>
  <si>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</si>
  <si>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</si>
  <si>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</si>
  <si>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</si>
  <si>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</si>
  <si>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</si>
  <si>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</si>
  <si>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</si>
  <si>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</si>
  <si>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</si>
  <si>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</si>
  <si>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</si>
  <si>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</si>
  <si>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</si>
  <si>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</si>
  <si>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</si>
  <si>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</si>
  <si>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</si>
  <si>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</si>
  <si>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</si>
  <si>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</si>
  <si>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</si>
  <si>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</si>
  <si>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</si>
  <si>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</si>
  <si>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</si>
  <si>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</si>
  <si>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</si>
  <si>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</si>
  <si>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</si>
  <si>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</si>
  <si>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</si>
  <si>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</si>
  <si>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</si>
  <si>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</si>
  <si>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</si>
  <si>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</si>
  <si>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</si>
  <si>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</si>
  <si>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</si>
  <si>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</si>
  <si>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</si>
  <si>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</si>
  <si>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</si>
  <si>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</si>
  <si>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</si>
  <si>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</si>
  <si>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</si>
  <si>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</si>
  <si>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</si>
  <si>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</si>
  <si>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</si>
  <si>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</si>
  <si>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</si>
  <si>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</si>
  <si>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</si>
  <si>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</si>
  <si>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</si>
  <si>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</si>
  <si>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</si>
  <si>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</si>
  <si>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</si>
  <si>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</si>
  <si>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</si>
  <si>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</si>
  <si>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</si>
  <si>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</si>
  <si>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</si>
  <si>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</si>
  <si>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</si>
  <si>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</si>
  <si>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</si>
  <si>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</si>
  <si>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</si>
  <si>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</si>
  <si>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</si>
  <si>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</si>
  <si>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</si>
  <si>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</si>
  <si>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</si>
  <si>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</si>
  <si>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</si>
  <si>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</si>
  <si>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</si>
  <si>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</si>
  <si>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</si>
  <si>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</si>
  <si>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</si>
  <si>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</si>
  <si>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</si>
  <si>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</si>
  <si>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</si>
  <si>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</si>
  <si>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</si>
  <si>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</si>
  <si>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</si>
  <si>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</si>
  <si>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</si>
  <si>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</si>
  <si>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</si>
  <si>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</si>
  <si>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</si>
  <si>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</si>
  <si>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</si>
  <si>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</si>
  <si>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</si>
  <si>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</si>
  <si>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</si>
  <si>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</si>
  <si>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</si>
  <si>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</si>
  <si>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</si>
  <si>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</si>
  <si>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</si>
  <si>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</si>
  <si>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</si>
  <si>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</si>
  <si>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</si>
  <si>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</si>
  <si>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</si>
  <si>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</si>
  <si>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</si>
  <si>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</si>
  <si>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</si>
  <si>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</si>
  <si>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</si>
  <si>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</si>
  <si>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</si>
  <si>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</si>
  <si>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</si>
  <si>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</si>
  <si>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</si>
  <si>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</si>
  <si>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</si>
  <si>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</si>
  <si>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</si>
  <si>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</si>
  <si>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</si>
  <si>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</si>
  <si>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</si>
  <si>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</si>
  <si>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</si>
  <si>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</si>
  <si>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</si>
  <si>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</si>
  <si>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</si>
  <si>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</si>
  <si>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</si>
  <si>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</si>
  <si>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</si>
  <si>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</si>
  <si>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</si>
  <si>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</si>
  <si>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</si>
  <si>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</si>
  <si>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</si>
  <si>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</si>
  <si>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</si>
  <si>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</si>
  <si>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</si>
  <si>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</si>
  <si>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</si>
  <si>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</si>
  <si>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</si>
  <si>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</si>
  <si>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</si>
  <si>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</si>
  <si>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</si>
  <si>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</si>
  <si>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</si>
  <si>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</si>
  <si>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</si>
  <si>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</si>
  <si>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</si>
  <si>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</si>
  <si>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</si>
  <si>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</si>
  <si>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</si>
  <si>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</si>
  <si>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</si>
  <si>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</si>
  <si>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</si>
  <si>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</si>
  <si>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</si>
  <si>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</si>
  <si>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</si>
  <si>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</si>
  <si>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</si>
  <si>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</si>
  <si>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</si>
  <si>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</si>
  <si>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</si>
  <si>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</si>
  <si>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</si>
  <si>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</si>
  <si>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</si>
  <si>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</si>
  <si>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</si>
  <si>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</si>
  <si>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</si>
  <si>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</si>
  <si>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</si>
  <si>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</si>
  <si>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</si>
  <si>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</si>
  <si>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</si>
  <si>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</si>
  <si>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</si>
  <si>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</si>
  <si>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</si>
  <si>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</si>
  <si>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</si>
  <si>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</si>
  <si>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</si>
  <si>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</si>
  <si>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</si>
  <si>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</si>
  <si>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</si>
  <si>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</si>
  <si>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</si>
  <si>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</si>
  <si>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</si>
  <si>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</si>
  <si>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</si>
  <si>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</si>
  <si>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</si>
  <si>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</si>
  <si>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</si>
  <si>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</si>
  <si>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</si>
  <si>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</si>
  <si>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</si>
  <si>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</si>
  <si>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</si>
  <si>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</si>
  <si>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</si>
  <si>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</si>
  <si>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</si>
  <si>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</si>
  <si>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</si>
  <si>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</si>
  <si>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</si>
  <si>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</si>
  <si>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</si>
  <si>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</si>
  <si>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</si>
  <si>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</si>
  <si>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</si>
  <si>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</si>
  <si>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</si>
  <si>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</si>
  <si>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</si>
  <si>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</si>
  <si>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</si>
  <si>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</si>
  <si>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</si>
  <si>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</si>
  <si>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</si>
  <si>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</si>
  <si>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</si>
  <si>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</si>
  <si>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</si>
  <si>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</si>
  <si>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</si>
  <si>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</si>
  <si>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</si>
  <si>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</si>
  <si>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</si>
  <si>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</si>
  <si>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</si>
  <si>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</si>
  <si>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</si>
  <si>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</si>
  <si>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</si>
  <si>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</si>
  <si>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</si>
  <si>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</si>
  <si>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</si>
  <si>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</si>
  <si>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</si>
  <si>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</si>
  <si>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</si>
  <si>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</si>
  <si>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</si>
  <si>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</si>
  <si>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</si>
  <si>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</si>
  <si>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</si>
  <si>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</si>
  <si>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</si>
  <si>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</si>
  <si>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</si>
  <si>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</si>
  <si>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</si>
  <si>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</si>
  <si>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</si>
  <si>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</si>
  <si>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</si>
  <si>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</si>
  <si>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</si>
  <si>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</si>
  <si>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</si>
  <si>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</si>
  <si>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</si>
  <si>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</si>
  <si>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</si>
  <si>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</si>
  <si>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</si>
  <si>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</si>
  <si>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</si>
  <si>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</si>
  <si>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</si>
  <si>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</si>
  <si>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</si>
  <si>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</si>
  <si>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</si>
  <si>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</si>
  <si>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</si>
  <si>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</si>
  <si>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</si>
  <si>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</si>
  <si>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</si>
  <si>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</si>
  <si>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</si>
  <si>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</si>
  <si>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</si>
  <si>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</si>
  <si>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</si>
  <si>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</si>
  <si>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</si>
  <si>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</si>
  <si>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</si>
  <si>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</si>
  <si>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</si>
  <si>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</si>
  <si>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</si>
  <si>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</si>
  <si>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</si>
  <si>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</si>
  <si>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</si>
  <si>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</si>
  <si>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</si>
  <si>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</si>
  <si>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</si>
  <si>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</si>
  <si>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</si>
  <si>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</si>
  <si>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</si>
  <si>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</si>
  <si>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</si>
  <si>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</si>
  <si>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</si>
  <si>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</si>
  <si>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</si>
  <si>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</si>
  <si>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</si>
  <si>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</si>
  <si>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</si>
  <si>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</si>
  <si>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</si>
  <si>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</si>
  <si>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</si>
  <si>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</si>
  <si>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</si>
  <si>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</si>
  <si>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</si>
  <si>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</si>
  <si>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</si>
  <si>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</si>
  <si>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</si>
  <si>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</si>
  <si>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</si>
  <si>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</si>
  <si>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</si>
  <si>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</si>
  <si>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</si>
  <si>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</si>
  <si>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</si>
  <si>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</si>
  <si>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</si>
  <si>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</si>
  <si>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</si>
  <si>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</si>
  <si>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</si>
  <si>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</si>
  <si>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</si>
  <si>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</si>
  <si>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</si>
  <si>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</si>
  <si>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</si>
  <si>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</si>
  <si>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</si>
  <si>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</si>
  <si>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</si>
  <si>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</si>
  <si>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</si>
  <si>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</si>
  <si>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</si>
  <si>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</si>
  <si>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</si>
  <si>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</si>
  <si>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</si>
  <si>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</si>
  <si>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</si>
  <si>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</si>
  <si>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</si>
  <si>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</si>
  <si>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</si>
  <si>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</si>
  <si>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</si>
  <si>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</si>
  <si>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</si>
  <si>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</si>
  <si>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</si>
  <si>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</si>
  <si>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</si>
  <si>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</si>
  <si>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</si>
  <si>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</si>
  <si>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</si>
  <si>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</si>
  <si>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</si>
  <si>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</si>
  <si>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</si>
  <si>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</si>
  <si>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</si>
  <si>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</si>
  <si>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</si>
  <si>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</si>
  <si>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</si>
  <si>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</si>
  <si>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</si>
  <si>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</si>
  <si>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</si>
  <si>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</si>
  <si>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</si>
  <si>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</si>
  <si>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</si>
  <si>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</si>
  <si>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</si>
  <si>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</si>
  <si>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</si>
  <si>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</si>
  <si>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</si>
  <si>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</si>
  <si>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</si>
  <si>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</si>
  <si>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</si>
  <si>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</si>
  <si>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</si>
  <si>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</si>
  <si>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</si>
  <si>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</si>
  <si>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</si>
  <si>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</si>
  <si>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</si>
  <si>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</si>
  <si>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</si>
  <si>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</si>
  <si>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</si>
  <si>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</si>
  <si>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</si>
  <si>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</si>
  <si>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</si>
  <si>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</si>
  <si>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</si>
  <si>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</si>
  <si>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</si>
  <si>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</si>
  <si>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</si>
  <si>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</si>
  <si>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</si>
  <si>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</si>
  <si>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</si>
  <si>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</si>
  <si>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</si>
  <si>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</si>
  <si>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</si>
  <si>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</si>
  <si>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</si>
  <si>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</si>
  <si>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</si>
  <si>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</si>
  <si>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</si>
  <si>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</si>
  <si>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</si>
  <si>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</si>
  <si>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</si>
  <si>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</si>
  <si>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</si>
  <si>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</si>
  <si>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</si>
  <si>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</si>
  <si>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</si>
  <si>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</si>
  <si>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</si>
  <si>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</si>
  <si>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</si>
  <si>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</si>
  <si>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</si>
  <si>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</si>
  <si>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</si>
  <si>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</si>
  <si>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</si>
  <si>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</si>
  <si>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</si>
  <si>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</si>
  <si>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</si>
  <si>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</si>
  <si>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</si>
  <si>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</si>
  <si>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</si>
  <si>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</si>
  <si>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</si>
  <si>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</si>
  <si>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</si>
  <si>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</si>
  <si>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</si>
  <si>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</si>
  <si>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</si>
  <si>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</si>
  <si>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</si>
  <si>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</si>
  <si>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</si>
  <si>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</si>
  <si>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</si>
  <si>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</si>
  <si>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</si>
  <si>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</si>
  <si>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</si>
  <si>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</si>
  <si>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</si>
  <si>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</si>
  <si>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</si>
  <si>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</si>
  <si>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</si>
  <si>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</si>
  <si>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</si>
  <si>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</si>
  <si>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</si>
  <si>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</si>
  <si>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</si>
  <si>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</si>
  <si>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</si>
  <si>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</si>
  <si>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</si>
  <si>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</si>
  <si>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</si>
  <si>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</si>
  <si>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</si>
  <si>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</si>
  <si>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</si>
  <si>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</si>
  <si>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</si>
  <si>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</si>
  <si>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</si>
  <si>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</si>
  <si>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</si>
  <si>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</si>
  <si>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</si>
  <si>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</si>
  <si>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</si>
  <si>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</si>
  <si>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</si>
  <si>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</si>
  <si>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</si>
  <si>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</si>
  <si>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</si>
  <si>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</si>
  <si>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</si>
  <si>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</si>
  <si>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</si>
  <si>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</si>
  <si>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</si>
  <si>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</si>
  <si>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</si>
  <si>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</si>
  <si>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</si>
  <si>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</si>
  <si>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</si>
  <si>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</si>
  <si>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</si>
  <si>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</si>
  <si>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</si>
  <si>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</si>
  <si>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</si>
  <si>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</si>
  <si>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</si>
  <si>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</si>
  <si>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</si>
  <si>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</si>
  <si>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</si>
  <si>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</si>
  <si>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</si>
  <si>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</si>
  <si>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</si>
  <si>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</si>
  <si>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</si>
  <si>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</si>
  <si>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</si>
  <si>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</si>
  <si>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</si>
  <si>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</si>
  <si>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</si>
  <si>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</si>
  <si>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</si>
  <si>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</si>
  <si>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</si>
  <si>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</si>
  <si>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</si>
  <si>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</si>
  <si>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</si>
  <si>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</si>
  <si>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</si>
  <si>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</si>
  <si>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</si>
  <si>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</si>
  <si>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</si>
  <si>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</si>
  <si>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</si>
  <si>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</si>
  <si>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</si>
  <si>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</si>
  <si>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</si>
  <si>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</si>
  <si>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</si>
  <si>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</si>
  <si>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</si>
  <si>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</si>
  <si>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</si>
  <si>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</si>
  <si>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</si>
  <si>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</si>
  <si>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</si>
  <si>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</si>
  <si>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</si>
  <si>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</si>
  <si>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</si>
  <si>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</si>
  <si>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</si>
  <si>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</si>
  <si>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</si>
  <si>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</si>
  <si>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</si>
  <si>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</si>
  <si>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</si>
  <si>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</si>
  <si>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</si>
  <si>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</si>
  <si>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</si>
  <si>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</si>
  <si>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</si>
  <si>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</si>
  <si>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</si>
  <si>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</si>
  <si>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</si>
  <si>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</si>
  <si>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</si>
  <si>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</si>
  <si>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</si>
  <si>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</si>
  <si>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</si>
  <si>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</si>
  <si>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</si>
  <si>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</si>
  <si>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</si>
  <si>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</si>
  <si>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</si>
  <si>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</si>
  <si>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</si>
  <si>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</si>
  <si>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</si>
  <si>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</si>
  <si>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</si>
  <si>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</si>
  <si>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</si>
  <si>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</si>
  <si>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</si>
  <si>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</si>
  <si>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</si>
  <si>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</si>
  <si>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</si>
  <si>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</si>
  <si>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</si>
  <si>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</si>
  <si>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</si>
  <si>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</si>
  <si>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</si>
  <si>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</si>
  <si>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</si>
  <si>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</si>
  <si>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</si>
  <si>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</si>
  <si>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</si>
  <si>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</si>
  <si>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</si>
  <si>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</si>
  <si>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</si>
  <si>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</si>
  <si>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</si>
  <si>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</si>
  <si>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</si>
  <si>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</si>
  <si>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</si>
  <si>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</si>
  <si>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</si>
  <si>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</si>
  <si>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</si>
  <si>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</si>
  <si>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</si>
  <si>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</si>
  <si>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</si>
  <si>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</si>
  <si>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</si>
  <si>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</si>
  <si>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</si>
  <si>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</si>
  <si>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</si>
  <si>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</si>
  <si>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</si>
  <si>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</si>
  <si>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</si>
  <si>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</si>
  <si>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</si>
  <si>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</si>
  <si>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</si>
  <si>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</si>
  <si>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</si>
  <si>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</si>
  <si>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</si>
  <si>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</si>
  <si>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</si>
  <si>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</si>
  <si>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</si>
  <si>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</si>
  <si>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</si>
  <si>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</si>
  <si>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</si>
  <si>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</si>
  <si>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</si>
  <si>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</si>
  <si>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</si>
  <si>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</si>
  <si>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</si>
  <si>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</si>
  <si>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</si>
  <si>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</si>
  <si>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</si>
  <si>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</si>
  <si>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</si>
  <si>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</si>
  <si>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</si>
  <si>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</si>
  <si>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</si>
  <si>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</si>
  <si>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</si>
  <si>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</si>
  <si>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</si>
  <si>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</si>
  <si>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</si>
  <si>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</si>
  <si>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</si>
  <si>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</si>
  <si>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</si>
  <si>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</si>
  <si>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</si>
  <si>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</si>
  <si>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</si>
  <si>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</si>
  <si>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</si>
  <si>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</si>
  <si>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</si>
  <si>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</si>
  <si>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</si>
  <si>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</si>
  <si>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</si>
  <si>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</si>
  <si>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</si>
  <si>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</si>
  <si>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</si>
  <si>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</si>
  <si>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</si>
  <si>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</si>
  <si>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</si>
  <si>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</si>
  <si>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</si>
  <si>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</si>
  <si>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</si>
  <si>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</si>
  <si>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</si>
  <si>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</si>
  <si>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</si>
  <si>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</si>
  <si>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</si>
  <si>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</si>
  <si>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</si>
  <si>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</si>
  <si>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</si>
  <si>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</si>
  <si>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</si>
  <si>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</si>
  <si>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</si>
  <si>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</si>
  <si>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</si>
  <si>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</si>
  <si>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</si>
  <si>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</si>
  <si>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</si>
  <si>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</si>
  <si>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</si>
  <si>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</si>
  <si>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</si>
  <si>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</si>
  <si>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</si>
  <si>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</si>
  <si>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</si>
  <si>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</si>
  <si>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</si>
  <si>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</si>
  <si>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</si>
  <si>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</si>
  <si>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</si>
  <si>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</si>
  <si>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</si>
  <si>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</si>
  <si>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</si>
  <si>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</si>
  <si>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</si>
  <si>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</si>
  <si>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</si>
  <si>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</si>
  <si>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</si>
  <si>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</si>
  <si>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</si>
  <si>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</si>
  <si>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</si>
  <si>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</si>
  <si>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</si>
  <si>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</si>
  <si>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</si>
  <si>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</si>
  <si>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</si>
  <si>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</si>
  <si>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</si>
  <si>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</si>
  <si>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</si>
  <si>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</si>
  <si>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</si>
  <si>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</si>
  <si>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</si>
  <si>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</si>
  <si>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</si>
  <si>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</si>
  <si>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</si>
  <si>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</si>
  <si>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</si>
  <si>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</si>
  <si>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</si>
  <si>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</si>
  <si>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</si>
  <si>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</si>
  <si>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</si>
  <si>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</si>
  <si>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</si>
  <si>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</si>
  <si>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</si>
  <si>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</si>
  <si>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</si>
  <si>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</si>
  <si>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</si>
  <si>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</si>
  <si>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</si>
  <si>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</si>
  <si>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</si>
  <si>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</si>
  <si>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</si>
  <si>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</si>
  <si>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</si>
  <si>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</si>
  <si>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</si>
  <si>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</si>
  <si>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</si>
  <si>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</si>
  <si>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</si>
  <si>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</si>
  <si>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</si>
  <si>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</si>
  <si>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</si>
  <si>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</si>
  <si>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</si>
  <si>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</si>
  <si>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</si>
  <si>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</si>
  <si>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</si>
  <si>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</si>
  <si>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</si>
  <si>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</si>
  <si>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</si>
  <si>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</si>
  <si>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</si>
  <si>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</si>
  <si>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</si>
  <si>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</si>
  <si>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</si>
  <si>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</si>
  <si>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</si>
  <si>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</si>
  <si>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</si>
  <si>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</si>
  <si>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</si>
  <si>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</si>
  <si>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</si>
  <si>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</si>
  <si>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</si>
  <si>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</si>
  <si>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</si>
  <si>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</si>
  <si>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</si>
  <si>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</si>
  <si>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</si>
  <si>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</si>
  <si>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</si>
  <si>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</si>
  <si>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</si>
  <si>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</si>
  <si>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</si>
  <si>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</si>
  <si>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</si>
  <si>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</si>
  <si>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</si>
  <si>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</si>
  <si>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</si>
  <si>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</si>
  <si>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</si>
  <si>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</si>
  <si>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</si>
  <si>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</si>
  <si>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</si>
  <si>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</si>
  <si>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</si>
  <si>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</si>
  <si>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</si>
  <si>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</si>
  <si>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</si>
  <si>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</si>
  <si>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</si>
  <si>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</si>
  <si>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</si>
  <si>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</si>
  <si>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</si>
  <si>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</si>
  <si>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</si>
  <si>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</si>
  <si>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</si>
  <si>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</si>
  <si>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</si>
  <si>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</si>
  <si>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</si>
  <si>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</si>
  <si>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</si>
  <si>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</si>
  <si>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</si>
  <si>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</si>
  <si>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</si>
  <si>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</si>
  <si>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</si>
  <si>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</si>
  <si>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</si>
  <si>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</si>
  <si>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</si>
  <si>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</si>
  <si>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</si>
  <si>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</si>
  <si>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</si>
  <si>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</si>
  <si>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</si>
  <si>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</si>
  <si>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</si>
  <si>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</si>
  <si>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</si>
  <si>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</si>
  <si>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</si>
  <si>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</si>
  <si>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</si>
  <si>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</si>
  <si>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</si>
  <si>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</si>
  <si>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</si>
  <si>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</si>
  <si>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</si>
  <si>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</si>
  <si>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</si>
  <si>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</si>
  <si>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</si>
  <si>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</si>
  <si>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</si>
  <si>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</si>
  <si>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</si>
  <si>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</si>
  <si>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</si>
  <si>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</si>
  <si>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</si>
  <si>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</si>
  <si>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</si>
  <si>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</si>
  <si>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</si>
  <si>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</si>
  <si>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</si>
  <si>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</si>
  <si>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</si>
  <si>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</si>
  <si>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</si>
  <si>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</si>
  <si>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</si>
  <si>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</si>
  <si>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</si>
  <si>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</si>
  <si>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</si>
  <si>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</si>
  <si>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</si>
  <si>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</si>
  <si>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</si>
  <si>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</si>
  <si>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</si>
  <si>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</si>
  <si>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</si>
  <si>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</si>
  <si>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</si>
  <si>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</si>
  <si>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</si>
  <si>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</si>
  <si>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</si>
  <si>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</si>
  <si>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</si>
  <si>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</si>
  <si>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</si>
  <si>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</si>
  <si>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</si>
  <si>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</si>
  <si>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</si>
  <si>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</si>
  <si>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</si>
  <si>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</si>
  <si>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</si>
  <si>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</si>
  <si>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</si>
  <si>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</si>
  <si>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</si>
  <si>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</si>
  <si>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</si>
  <si>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</si>
  <si>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</si>
  <si>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</si>
  <si>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</si>
  <si>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</si>
  <si>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</si>
  <si>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</si>
  <si>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</si>
  <si>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</si>
  <si>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</si>
  <si>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</si>
  <si>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</si>
  <si>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</si>
  <si>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</si>
  <si>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</si>
  <si>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</si>
  <si>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</si>
  <si>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</si>
  <si>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</si>
  <si>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</si>
  <si>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</si>
  <si>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</si>
  <si>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</si>
  <si>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</si>
  <si>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</si>
  <si>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</si>
  <si>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</si>
  <si>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</si>
  <si>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</si>
  <si>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</si>
  <si>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</si>
  <si>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</si>
  <si>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</si>
  <si>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</si>
  <si>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</si>
  <si>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</si>
  <si>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</si>
  <si>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</si>
  <si>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</si>
  <si>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</si>
  <si>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</si>
  <si>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</si>
  <si>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</si>
  <si>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</si>
  <si>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</si>
  <si>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</si>
  <si>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</si>
  <si>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</si>
  <si>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</si>
  <si>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</si>
  <si>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</si>
  <si>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</si>
  <si>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</si>
  <si>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</si>
  <si>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</si>
  <si>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</si>
  <si>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</si>
  <si>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</si>
  <si>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</si>
  <si>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</si>
  <si>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</si>
  <si>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</si>
  <si>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</si>
  <si>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</si>
  <si>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</si>
  <si>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</si>
  <si>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</si>
  <si>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</si>
  <si>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</si>
  <si>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</si>
  <si>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</si>
  <si>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</si>
  <si>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</si>
  <si>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</si>
  <si>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</si>
  <si>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</si>
  <si>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</si>
  <si>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</si>
  <si>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</si>
  <si>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</si>
  <si>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</si>
  <si>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</si>
  <si>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</si>
  <si>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</si>
  <si>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</si>
  <si>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</si>
  <si>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</si>
  <si>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</si>
  <si>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</si>
  <si>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</si>
  <si>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</si>
  <si>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</si>
  <si>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</si>
  <si>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</si>
  <si>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</si>
  <si>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</si>
  <si>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</si>
  <si>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</si>
  <si>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</si>
  <si>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</si>
  <si>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</si>
  <si>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</si>
  <si>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</si>
  <si>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</si>
  <si>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</si>
  <si>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</si>
  <si>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</si>
  <si>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</si>
  <si>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</si>
  <si>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</si>
  <si>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</si>
  <si>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</si>
  <si>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</si>
  <si>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</si>
  <si>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</si>
  <si>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</si>
  <si>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</si>
  <si>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</si>
  <si>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</si>
  <si>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</si>
  <si>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</si>
  <si>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</si>
  <si>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</si>
  <si>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</si>
  <si>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</si>
  <si>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</si>
  <si>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</si>
  <si>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</si>
  <si>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</si>
  <si>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</si>
  <si>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</si>
  <si>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</si>
  <si>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</si>
  <si>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</si>
  <si>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</si>
  <si>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</si>
  <si>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</si>
  <si>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</si>
  <si>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</si>
  <si>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</si>
  <si>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</si>
  <si>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</si>
  <si>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</si>
  <si>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</si>
  <si>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</si>
  <si>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</si>
  <si>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</si>
  <si>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</si>
  <si>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</si>
  <si>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</si>
  <si>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</si>
  <si>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</si>
  <si>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</si>
  <si>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</si>
  <si>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</si>
  <si>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</si>
  <si>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</si>
  <si>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</si>
  <si>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</si>
  <si>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</si>
  <si>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</si>
  <si>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</si>
  <si>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</si>
  <si>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</si>
  <si>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</si>
  <si>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</si>
  <si>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</si>
  <si>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</si>
  <si>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</si>
  <si>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</si>
  <si>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</si>
  <si>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</si>
  <si>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</si>
  <si>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</si>
  <si>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</si>
  <si>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</si>
  <si>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</si>
  <si>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</si>
  <si>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</si>
  <si>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</si>
  <si>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</si>
  <si>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</si>
  <si>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</si>
  <si>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</si>
  <si>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</si>
  <si>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</si>
  <si>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</si>
  <si>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</si>
  <si>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</si>
  <si>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</si>
  <si>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</si>
  <si>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</si>
  <si>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</si>
  <si>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</si>
  <si>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</si>
  <si>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</si>
  <si>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</si>
  <si>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</si>
  <si>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</si>
  <si>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</si>
  <si>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</si>
  <si>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</si>
  <si>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</si>
  <si>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</si>
  <si>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</si>
  <si>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</si>
  <si>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</si>
  <si>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</si>
  <si>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</si>
  <si>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</si>
  <si>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</si>
  <si>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</si>
  <si>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</si>
  <si>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</si>
  <si>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</si>
  <si>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</si>
  <si>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</si>
  <si>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</si>
  <si>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</si>
  <si>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</si>
  <si>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</si>
  <si>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</si>
  <si>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</si>
  <si>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</si>
  <si>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</si>
  <si>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</si>
  <si>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</si>
  <si>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</si>
  <si>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</si>
  <si>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</si>
  <si>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</si>
  <si>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</si>
  <si>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</si>
  <si>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</si>
  <si>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</si>
  <si>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</si>
  <si>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</si>
  <si>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</si>
  <si>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</si>
  <si>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</si>
  <si>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</si>
  <si>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</si>
  <si>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</si>
  <si>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</si>
  <si>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</si>
  <si>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</si>
  <si>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</si>
  <si>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</si>
  <si>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</si>
  <si>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</si>
  <si>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</si>
  <si>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</si>
  <si>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</si>
  <si>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</si>
  <si>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</si>
  <si>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</si>
  <si>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</si>
  <si>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</si>
  <si>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</si>
  <si>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</si>
  <si>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</si>
  <si>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</si>
  <si>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</si>
  <si>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</si>
  <si>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</si>
  <si>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</si>
  <si>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</si>
  <si>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</si>
  <si>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</si>
  <si>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</si>
  <si>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</si>
  <si>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</si>
  <si>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</si>
  <si>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</si>
  <si>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</si>
  <si>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</si>
  <si>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</si>
  <si>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</si>
  <si>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</si>
  <si>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</si>
  <si>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</si>
  <si>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</si>
  <si>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</si>
  <si>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</si>
  <si>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</si>
  <si>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</si>
  <si>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</si>
  <si>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</si>
  <si>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</si>
  <si>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</si>
  <si>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</si>
  <si>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</si>
  <si>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</si>
  <si>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</si>
  <si>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</si>
  <si>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</si>
  <si>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</si>
  <si>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</si>
  <si>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</si>
  <si>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</si>
  <si>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</si>
  <si>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</si>
  <si>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</si>
  <si>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</si>
  <si>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</si>
  <si>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</si>
  <si>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</si>
  <si>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</si>
  <si>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</si>
  <si>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</si>
  <si>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</si>
  <si>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</si>
  <si>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</si>
  <si>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</si>
  <si>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</si>
  <si>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</si>
  <si>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</si>
  <si>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</si>
  <si>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</si>
  <si>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</si>
  <si>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</si>
  <si>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</si>
  <si>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</si>
  <si>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</si>
  <si>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</si>
  <si>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</si>
  <si>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</si>
  <si>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</si>
  <si>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</si>
  <si>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</si>
  <si>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</si>
  <si>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</si>
  <si>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</si>
  <si>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</si>
  <si>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</si>
  <si>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</si>
  <si>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</si>
  <si>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</si>
  <si>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</si>
  <si>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</si>
  <si>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</si>
  <si>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</si>
  <si>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</si>
  <si>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</si>
  <si>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</si>
  <si>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</si>
  <si>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</si>
  <si>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</si>
  <si>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</si>
  <si>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</si>
  <si>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</si>
  <si>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</si>
  <si>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</si>
  <si>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</si>
  <si>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</si>
  <si>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</si>
  <si>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</si>
  <si>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</si>
  <si>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</si>
  <si>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</si>
  <si>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</si>
  <si>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</si>
  <si>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</si>
  <si>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</si>
  <si>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</si>
  <si>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</si>
  <si>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</si>
  <si>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</si>
  <si>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</si>
  <si>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</si>
  <si>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</si>
  <si>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</si>
  <si>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</si>
  <si>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</si>
  <si>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</si>
  <si>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</si>
  <si>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</si>
  <si>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</si>
  <si>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</si>
  <si>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</si>
  <si>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</si>
  <si>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</si>
  <si>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</si>
  <si>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</si>
  <si>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</si>
  <si>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</si>
  <si>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</si>
  <si>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</si>
  <si>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</si>
  <si>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</si>
  <si>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</si>
  <si>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</si>
  <si>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</si>
  <si>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</si>
  <si>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</si>
  <si>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</si>
  <si>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</si>
  <si>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</si>
  <si>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</si>
  <si>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</si>
  <si>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</si>
  <si>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</si>
  <si>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</si>
  <si>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</si>
  <si>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</si>
  <si>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</si>
  <si>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</si>
  <si>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</si>
  <si>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</si>
  <si>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</si>
  <si>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</si>
  <si>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</si>
  <si>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</si>
  <si>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</si>
  <si>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</si>
  <si>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</si>
  <si>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</si>
  <si>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</si>
  <si>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</si>
  <si>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</si>
  <si>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</si>
  <si>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</si>
  <si>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</si>
  <si>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</si>
  <si>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</si>
  <si>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</si>
  <si>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</si>
  <si>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</si>
  <si>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</si>
  <si>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</si>
  <si>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</si>
  <si>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</si>
  <si>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</si>
  <si>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</si>
  <si>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</si>
  <si>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</si>
  <si>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</si>
  <si>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</si>
  <si>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</si>
  <si>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</si>
  <si>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</si>
  <si>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</si>
  <si>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</si>
  <si>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</si>
  <si>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</si>
  <si>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</si>
  <si>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</si>
  <si>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</si>
  <si>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</si>
  <si>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</si>
  <si>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</si>
  <si>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</si>
  <si>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</si>
  <si>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</si>
  <si>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</si>
  <si>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</si>
  <si>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</si>
  <si>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</si>
  <si>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</si>
  <si>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</si>
  <si>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</si>
  <si>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</si>
  <si>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</si>
  <si>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</si>
  <si>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</si>
  <si>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</si>
  <si>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</si>
  <si>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</si>
  <si>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</si>
  <si>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</si>
  <si>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</si>
  <si>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</si>
  <si>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</si>
  <si>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</si>
  <si>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</si>
  <si>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</si>
  <si>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</si>
  <si>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</si>
  <si>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</si>
  <si>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</si>
  <si>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</si>
  <si>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</si>
  <si>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</si>
  <si>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</si>
  <si>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</si>
  <si>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</si>
  <si>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</si>
  <si>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</si>
  <si>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</si>
  <si>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</si>
  <si>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</si>
  <si>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</si>
  <si>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</si>
  <si>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</si>
  <si>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</si>
  <si>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</si>
  <si>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</si>
  <si>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</si>
  <si>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</si>
  <si>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</si>
  <si>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</si>
  <si>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</si>
  <si>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</si>
  <si>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</si>
  <si>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</si>
  <si>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</si>
  <si>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</si>
  <si>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</si>
  <si>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</si>
  <si>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</si>
  <si>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</si>
  <si>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</si>
  <si>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</si>
  <si>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</si>
  <si>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</si>
  <si>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</si>
  <si>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</si>
  <si>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</si>
  <si>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</si>
  <si>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</si>
  <si>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</si>
  <si>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</si>
  <si>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</si>
  <si>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</si>
  <si>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</si>
  <si>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</si>
  <si>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</si>
  <si>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</si>
  <si>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</si>
  <si>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</si>
  <si>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</si>
  <si>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</si>
  <si>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</si>
  <si>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</si>
  <si>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</si>
  <si>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</si>
  <si>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</si>
  <si>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</si>
  <si>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</si>
  <si>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</si>
  <si>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</si>
  <si>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</si>
  <si>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</si>
  <si>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</si>
  <si>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</si>
  <si>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</si>
  <si>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</si>
  <si>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</si>
  <si>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</si>
  <si>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</si>
  <si>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</si>
  <si>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</si>
  <si>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</si>
  <si>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</si>
  <si>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</si>
  <si>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</si>
  <si>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</si>
  <si>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</si>
  <si>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</si>
  <si>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</si>
  <si>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</si>
  <si>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</si>
  <si>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</si>
  <si>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</si>
  <si>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</si>
  <si>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</si>
  <si>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</si>
  <si>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</si>
  <si>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</si>
  <si>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</si>
  <si>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</si>
  <si>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</si>
  <si>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</si>
  <si>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</si>
  <si>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</si>
  <si>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</si>
  <si>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</si>
  <si>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</si>
  <si>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</si>
  <si>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</si>
  <si>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</si>
  <si>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</si>
  <si>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</si>
  <si>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</si>
  <si>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</si>
  <si>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</si>
  <si>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</si>
  <si>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</si>
  <si>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</si>
  <si>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</si>
  <si>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</si>
  <si>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</si>
  <si>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</si>
  <si>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</si>
  <si>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</si>
  <si>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</si>
  <si>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</si>
  <si>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</si>
  <si>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</si>
  <si>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</si>
  <si>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</si>
  <si>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</si>
  <si>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</si>
  <si>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</si>
  <si>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</si>
  <si>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</si>
  <si>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</si>
  <si>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</si>
  <si>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</si>
  <si>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</si>
  <si>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</si>
  <si>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</si>
  <si>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</si>
  <si>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</si>
  <si>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</si>
  <si>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</si>
  <si>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</si>
  <si>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</si>
  <si>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</si>
  <si>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</si>
  <si>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</si>
  <si>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</si>
  <si>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</si>
  <si>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</si>
  <si>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</si>
  <si>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</si>
  <si>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</si>
  <si>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</si>
  <si>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</si>
  <si>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</si>
  <si>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</si>
  <si>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</si>
  <si>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</si>
  <si>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</si>
  <si>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</si>
  <si>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</si>
  <si>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</si>
  <si>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</si>
  <si>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</si>
  <si>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</si>
  <si>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</si>
  <si>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</si>
  <si>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</si>
  <si>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</si>
  <si>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</si>
  <si>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</si>
  <si>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</si>
  <si>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</si>
  <si>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</si>
  <si>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</si>
  <si>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</si>
  <si>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</si>
  <si>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</si>
  <si>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</si>
  <si>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</si>
  <si>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</si>
  <si>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</si>
  <si>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</si>
  <si>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</si>
  <si>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</si>
  <si>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</si>
  <si>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</si>
  <si>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</si>
  <si>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</si>
  <si>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</si>
  <si>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</si>
  <si>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</si>
  <si>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</si>
  <si>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</si>
  <si>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</si>
  <si>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</si>
  <si>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</si>
  <si>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</si>
  <si>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</si>
  <si>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</si>
  <si>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</si>
  <si>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</si>
  <si>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</si>
  <si>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</si>
  <si>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</si>
  <si>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</si>
  <si>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</si>
  <si>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</si>
  <si>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</si>
  <si>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</si>
  <si>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</si>
  <si>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</si>
  <si>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</si>
  <si>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</si>
  <si>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</si>
  <si>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</si>
  <si>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</si>
  <si>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</si>
  <si>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</si>
  <si>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</si>
  <si>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</si>
  <si>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</si>
  <si>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</si>
  <si>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</si>
  <si>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</si>
  <si>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</si>
  <si>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</si>
  <si>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</si>
  <si>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</si>
  <si>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</si>
  <si>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</si>
  <si>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</si>
  <si>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</si>
  <si>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</si>
  <si>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</si>
  <si>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</si>
  <si>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</si>
  <si>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</si>
  <si>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</si>
  <si>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</si>
  <si>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</si>
  <si>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</si>
  <si>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</si>
  <si>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</si>
  <si>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</si>
  <si>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</si>
  <si>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</si>
  <si>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</si>
  <si>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</si>
  <si>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</si>
  <si>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</si>
  <si>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</si>
  <si>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</si>
  <si>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</si>
  <si>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</si>
  <si>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</si>
  <si>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</si>
  <si>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</si>
  <si>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</si>
  <si>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</si>
  <si>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</si>
  <si>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</si>
  <si>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</si>
  <si>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</si>
  <si>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</si>
  <si>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</si>
  <si>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</si>
  <si>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</si>
  <si>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</si>
  <si>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</si>
  <si>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</si>
  <si>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</si>
  <si>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</si>
  <si>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</si>
  <si>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</si>
  <si>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</si>
  <si>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</si>
  <si>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</si>
  <si>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</si>
  <si>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</si>
  <si>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</si>
  <si>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</si>
  <si>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</si>
  <si>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</si>
  <si>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</si>
  <si>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</si>
  <si>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</si>
  <si>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</si>
  <si>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</si>
  <si>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</si>
  <si>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</si>
  <si>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</si>
  <si>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</si>
  <si>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</si>
  <si>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</si>
  <si>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</si>
  <si>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</si>
  <si>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</si>
  <si>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</si>
  <si>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</si>
  <si>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</si>
  <si>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</si>
  <si>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</si>
  <si>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</si>
  <si>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</si>
  <si>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</si>
  <si>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</si>
  <si>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</si>
  <si>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</si>
  <si>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</si>
  <si>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</si>
  <si>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</si>
  <si>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</si>
  <si>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</si>
  <si>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</si>
  <si>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</si>
  <si>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</si>
  <si>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</si>
  <si>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</si>
  <si>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</si>
  <si>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</si>
  <si>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</si>
  <si>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</si>
  <si>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</si>
  <si>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</si>
  <si>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</si>
  <si>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</si>
  <si>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</si>
  <si>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</si>
  <si>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</si>
  <si>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</si>
  <si>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</si>
  <si>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</si>
  <si>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</si>
  <si>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</si>
  <si>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</si>
  <si>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</si>
  <si>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</si>
  <si>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</si>
  <si>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</si>
  <si>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</si>
  <si>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</si>
  <si>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</si>
  <si>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</si>
  <si>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</si>
  <si>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</si>
  <si>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</si>
  <si>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</si>
  <si>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</si>
  <si>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</si>
  <si>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</si>
  <si>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</si>
  <si>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</si>
  <si>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</si>
  <si>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</si>
  <si>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</si>
  <si>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</si>
  <si>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</si>
  <si>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</si>
  <si>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</si>
  <si>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</si>
  <si>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</si>
  <si>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</si>
  <si>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</si>
  <si>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</si>
  <si>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</si>
  <si>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</si>
  <si>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</si>
  <si>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</si>
  <si>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</si>
  <si>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</si>
  <si>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</si>
  <si>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</si>
  <si>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</si>
  <si>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</si>
  <si>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</si>
  <si>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</si>
  <si>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</si>
  <si>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</si>
  <si>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</si>
  <si>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</si>
  <si>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</si>
  <si>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</si>
  <si>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</si>
  <si>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</si>
  <si>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</si>
  <si>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</si>
  <si>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</si>
  <si>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</si>
  <si>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</si>
  <si>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</si>
  <si>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</si>
  <si>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</si>
  <si>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</si>
  <si>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</si>
  <si>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</si>
  <si>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</si>
  <si>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</si>
  <si>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</si>
  <si>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</si>
  <si>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</si>
  <si>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</si>
  <si>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</si>
  <si>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</si>
  <si>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</si>
  <si>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</si>
  <si>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</si>
  <si>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</si>
  <si>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</si>
  <si>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</si>
  <si>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</si>
  <si>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</si>
  <si>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</si>
  <si>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</si>
  <si>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</si>
  <si>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</si>
  <si>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</si>
  <si>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</si>
  <si>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</si>
  <si>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</si>
  <si>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</si>
  <si>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</si>
  <si>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</si>
  <si>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</si>
  <si>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</si>
  <si>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</si>
  <si>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</si>
  <si>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</si>
  <si>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</si>
  <si>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</si>
  <si>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</si>
  <si>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</si>
  <si>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</si>
  <si>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</si>
  <si>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</si>
  <si>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</si>
  <si>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</si>
  <si>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</si>
  <si>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</si>
  <si>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</si>
  <si>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</si>
  <si>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</si>
  <si>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</si>
  <si>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</si>
  <si>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</si>
  <si>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</si>
  <si>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</si>
  <si>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</si>
  <si>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</si>
  <si>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</si>
  <si>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</si>
  <si>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</si>
  <si>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</si>
  <si>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</si>
  <si>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</si>
  <si>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</si>
  <si>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</si>
  <si>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</si>
  <si>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</si>
  <si>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</si>
  <si>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</si>
  <si>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</si>
  <si>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</si>
  <si>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</si>
  <si>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</si>
  <si>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</si>
  <si>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</si>
  <si>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</si>
  <si>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</si>
  <si>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</si>
  <si>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</si>
  <si>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</si>
  <si>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</si>
  <si>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</si>
  <si>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</si>
  <si>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</si>
  <si>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</si>
  <si>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</si>
  <si>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</si>
  <si>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</si>
  <si>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</si>
  <si>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</si>
  <si>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</si>
  <si>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</si>
  <si>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</si>
  <si>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</si>
  <si>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</si>
  <si>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</si>
  <si>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</si>
  <si>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</si>
  <si>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</si>
  <si>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</si>
  <si>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</si>
  <si>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</si>
  <si>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</si>
  <si>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</si>
  <si>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</si>
  <si>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</si>
  <si>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</si>
  <si>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</si>
  <si>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</si>
  <si>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</si>
  <si>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</si>
  <si>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</si>
  <si>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</si>
  <si>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</si>
  <si>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</si>
  <si>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</si>
  <si>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</si>
  <si>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</si>
  <si>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</si>
  <si>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</si>
  <si>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</si>
  <si>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</si>
  <si>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</si>
  <si>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</si>
  <si>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</si>
  <si>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</si>
  <si>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</si>
  <si>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</si>
  <si>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</si>
  <si>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</si>
  <si>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</si>
  <si>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</si>
  <si>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</si>
  <si>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</si>
  <si>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</si>
  <si>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</si>
  <si>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</si>
  <si>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</si>
  <si>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</si>
  <si>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</si>
  <si>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</si>
  <si>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</si>
  <si>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</si>
  <si>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</si>
  <si>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</si>
  <si>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</si>
  <si>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</si>
  <si>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</si>
  <si>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</si>
  <si>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</si>
  <si>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</si>
  <si>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</si>
  <si>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</si>
  <si>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</si>
  <si>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</si>
  <si>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</si>
  <si>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</si>
  <si>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</si>
  <si>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</si>
  <si>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</si>
  <si>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</si>
  <si>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</si>
  <si>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</si>
  <si>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</si>
  <si>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</si>
  <si>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</si>
  <si>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</si>
  <si>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</si>
  <si>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</si>
  <si>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</si>
  <si>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</si>
  <si>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</si>
  <si>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</si>
  <si>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</si>
  <si>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</si>
  <si>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</si>
  <si>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</si>
  <si>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</si>
  <si>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</si>
  <si>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</si>
  <si>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</si>
  <si>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</si>
  <si>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</si>
  <si>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</si>
  <si>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</si>
  <si>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</si>
  <si>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</si>
  <si>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</si>
  <si>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</si>
  <si>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</si>
  <si>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</si>
  <si>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</si>
  <si>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</si>
  <si>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</si>
  <si>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</si>
  <si>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</si>
  <si>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</si>
  <si>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</si>
  <si>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</si>
  <si>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</si>
  <si>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</si>
  <si>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</si>
  <si>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</si>
  <si>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</si>
  <si>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</si>
  <si>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</si>
  <si>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</si>
  <si>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</si>
  <si>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</si>
  <si>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</si>
  <si>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</si>
  <si>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</si>
  <si>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</si>
  <si>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</si>
  <si>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</si>
  <si>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</si>
  <si>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</si>
  <si>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</si>
  <si>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</si>
  <si>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</si>
  <si>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</si>
  <si>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</si>
  <si>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</si>
  <si>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</si>
  <si>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</si>
  <si>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</si>
  <si>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</si>
  <si>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</si>
  <si>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</si>
  <si>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</si>
  <si>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</si>
  <si>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</si>
  <si>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</si>
  <si>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</si>
  <si>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</si>
  <si>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</si>
  <si>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</si>
  <si>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</si>
  <si>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</si>
  <si>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</si>
  <si>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</si>
  <si>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</si>
  <si>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</si>
  <si>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</si>
  <si>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</si>
  <si>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</si>
  <si>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</si>
  <si>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</si>
  <si>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</si>
  <si>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</si>
  <si>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</si>
  <si>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</si>
  <si>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</si>
  <si>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</si>
  <si>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</si>
  <si>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</si>
  <si>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</si>
  <si>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</si>
  <si>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</si>
  <si>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</si>
  <si>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</si>
  <si>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</si>
  <si>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</si>
  <si>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</si>
  <si>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</si>
  <si>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</si>
  <si>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</si>
  <si>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</si>
  <si>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</si>
  <si>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</si>
  <si>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</si>
  <si>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</si>
  <si>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</si>
  <si>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</si>
  <si>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</si>
  <si>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</si>
  <si>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</si>
  <si>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</si>
  <si>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</si>
  <si>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</si>
  <si>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</si>
  <si>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</si>
  <si>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</si>
  <si>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</si>
  <si>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</si>
  <si>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</si>
  <si>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</si>
  <si>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</si>
  <si>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</si>
  <si>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</si>
  <si>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</si>
  <si>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</si>
  <si>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</si>
  <si>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</si>
  <si>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</si>
  <si>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</si>
  <si>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</si>
  <si>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</si>
  <si>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</si>
  <si>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</si>
  <si>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</si>
  <si>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</si>
  <si>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</si>
  <si>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</si>
  <si>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</si>
  <si>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</si>
  <si>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</si>
  <si>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</si>
  <si>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</si>
  <si>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</si>
  <si>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</si>
  <si>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</si>
  <si>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</si>
  <si>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</si>
  <si>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</si>
  <si>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</si>
  <si>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</si>
  <si>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</si>
  <si>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</si>
  <si>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</si>
  <si>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</si>
  <si>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</si>
  <si>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</si>
  <si>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</si>
  <si>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</si>
  <si>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</si>
  <si>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</si>
  <si>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</si>
  <si>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</si>
  <si>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</si>
  <si>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</si>
  <si>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</si>
  <si>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</si>
  <si>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</si>
  <si>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</si>
  <si>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</si>
  <si>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</si>
  <si>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</si>
  <si>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</si>
  <si>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</si>
  <si>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</si>
  <si>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</si>
  <si>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</si>
  <si>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</si>
  <si>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</si>
  <si>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</si>
  <si>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</si>
  <si>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</si>
  <si>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</si>
  <si>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</si>
  <si>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</si>
  <si>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</si>
  <si>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</si>
  <si>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</si>
  <si>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</si>
  <si>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</si>
  <si>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</si>
  <si>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</si>
  <si>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</si>
  <si>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</si>
  <si>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</si>
  <si>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</si>
  <si>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</si>
  <si>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</si>
  <si>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</si>
  <si>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</si>
  <si>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</si>
  <si>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</si>
  <si>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</si>
  <si>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</si>
  <si>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</si>
  <si>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</si>
  <si>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</si>
  <si>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</si>
  <si>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</si>
  <si>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</si>
  <si>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</si>
  <si>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</si>
  <si>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</si>
  <si>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</si>
  <si>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</si>
  <si>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</si>
  <si>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</si>
  <si>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</si>
  <si>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</si>
  <si>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</si>
  <si>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</si>
  <si>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</si>
  <si>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</si>
  <si>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</si>
  <si>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</si>
  <si>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</si>
  <si>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</si>
  <si>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</si>
  <si>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</si>
  <si>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</si>
  <si>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</si>
  <si>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</si>
  <si>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</si>
  <si>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</si>
  <si>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</si>
  <si>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</si>
  <si>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</si>
  <si>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</si>
  <si>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</si>
  <si>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</si>
  <si>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</si>
  <si>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</si>
  <si>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</si>
  <si>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</si>
  <si>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</si>
  <si>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</si>
  <si>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</si>
  <si>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</si>
  <si>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</si>
  <si>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</si>
  <si>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</si>
  <si>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</si>
  <si>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</si>
  <si>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</si>
  <si>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</si>
  <si>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</si>
  <si>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</si>
  <si>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</si>
  <si>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</si>
  <si>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</si>
  <si>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</si>
  <si>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</si>
  <si>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</si>
  <si>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</si>
  <si>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</si>
  <si>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</si>
  <si>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</si>
  <si>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</si>
  <si>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</si>
  <si>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</si>
  <si>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</si>
  <si>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</si>
  <si>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</si>
  <si>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</si>
  <si>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</si>
  <si>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</si>
  <si>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</si>
  <si>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</si>
  <si>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</si>
  <si>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</si>
  <si>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</si>
  <si>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</si>
  <si>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</si>
  <si>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</si>
  <si>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</si>
  <si>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</si>
  <si>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</si>
  <si>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</si>
  <si>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</si>
  <si>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</si>
  <si>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</si>
  <si>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</si>
  <si>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</si>
  <si>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</si>
  <si>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</si>
  <si>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</si>
  <si>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</si>
  <si>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</si>
  <si>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</si>
  <si>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</si>
  <si>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</si>
  <si>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</si>
  <si>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</si>
  <si>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</si>
  <si>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</si>
  <si>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</si>
  <si>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</si>
  <si>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</si>
  <si>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</si>
  <si>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</si>
  <si>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</si>
  <si>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</si>
  <si>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</si>
  <si>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</si>
  <si>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</si>
  <si>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</si>
  <si>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</si>
  <si>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</si>
  <si>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</si>
  <si>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</si>
  <si>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</si>
  <si>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</si>
  <si>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</si>
  <si>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</si>
  <si>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</si>
  <si>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</si>
  <si>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</si>
  <si>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</si>
  <si>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</si>
  <si>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</si>
  <si>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</si>
  <si>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</si>
  <si>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</si>
  <si>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</si>
  <si>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</si>
  <si>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</si>
  <si>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</si>
  <si>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</si>
  <si>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</si>
  <si>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</si>
  <si>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</si>
  <si>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</si>
  <si>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</si>
  <si>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</si>
  <si>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</si>
  <si>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</si>
  <si>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</si>
  <si>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</si>
  <si>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</si>
  <si>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</si>
  <si>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</si>
  <si>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</si>
  <si>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</si>
  <si>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</si>
  <si>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</si>
  <si>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</si>
  <si>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</si>
  <si>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</si>
  <si>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</si>
  <si>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</si>
  <si>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</si>
  <si>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</si>
  <si>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</si>
  <si>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</si>
  <si>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</si>
  <si>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</si>
  <si>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</si>
  <si>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</si>
  <si>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</si>
  <si>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</si>
  <si>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</si>
  <si>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</si>
  <si>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</si>
  <si>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</si>
  <si>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</si>
  <si>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</si>
  <si>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</si>
  <si>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</si>
  <si>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</si>
  <si>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</si>
  <si>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</si>
  <si>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</si>
  <si>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</si>
  <si>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</si>
  <si>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</si>
  <si>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</si>
  <si>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</si>
  <si>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</si>
  <si>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</si>
  <si>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</si>
  <si>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</si>
  <si>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</si>
  <si>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</si>
  <si>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</si>
  <si>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</si>
  <si>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</si>
  <si>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</si>
  <si>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</si>
  <si>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</si>
  <si>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</si>
  <si>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</si>
  <si>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</si>
  <si>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</si>
  <si>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</si>
  <si>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</si>
  <si>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</si>
  <si>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</si>
  <si>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</si>
  <si>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</si>
  <si>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</si>
  <si>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</si>
  <si>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</si>
  <si>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</si>
  <si>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</si>
  <si>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</si>
  <si>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</si>
  <si>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</si>
  <si>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</si>
  <si>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</si>
  <si>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</si>
  <si>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</si>
  <si>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</si>
  <si>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</si>
  <si>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</si>
  <si>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</si>
  <si>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</si>
  <si>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</si>
  <si>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</si>
  <si>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</si>
  <si>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</si>
  <si>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</si>
  <si>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</si>
  <si>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</si>
  <si>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</si>
  <si>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</si>
  <si>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</si>
  <si>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</si>
  <si>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</si>
  <si>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</si>
  <si>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</si>
  <si>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</si>
  <si>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</si>
  <si>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</si>
  <si>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</si>
  <si>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</si>
  <si>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</si>
  <si>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</si>
  <si>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</si>
  <si>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</si>
  <si>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</si>
  <si>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</si>
  <si>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</si>
  <si>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</si>
  <si>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</si>
  <si>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</si>
  <si>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</si>
  <si>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</si>
  <si>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</si>
  <si>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</si>
  <si>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</si>
  <si>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</si>
  <si>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</si>
  <si>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</si>
  <si>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</si>
  <si>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</si>
  <si>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</si>
  <si>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</si>
  <si>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</si>
  <si>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</si>
  <si>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</si>
  <si>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</si>
  <si>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</si>
  <si>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</si>
  <si>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</si>
  <si>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</si>
  <si>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</si>
  <si>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</si>
  <si>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</si>
  <si>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</si>
  <si>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</si>
  <si>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</si>
  <si>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</si>
  <si>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</si>
  <si>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</si>
  <si>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</si>
  <si>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</si>
  <si>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</si>
  <si>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</si>
  <si>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</si>
  <si>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</si>
  <si>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</si>
  <si>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</si>
  <si>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</si>
  <si>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</si>
  <si>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</si>
  <si>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</si>
  <si>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</si>
  <si>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</si>
  <si>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</si>
  <si>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</si>
  <si>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</si>
  <si>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</si>
  <si>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</si>
  <si>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</si>
  <si>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</si>
  <si>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</si>
  <si>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</si>
  <si>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</si>
  <si>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</si>
  <si>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</si>
  <si>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</si>
  <si>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</si>
  <si>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</si>
  <si>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</si>
  <si>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</si>
  <si>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</si>
  <si>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</si>
  <si>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</si>
  <si>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</si>
  <si>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</si>
  <si>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</si>
  <si>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</si>
  <si>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</si>
  <si>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</si>
  <si>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</si>
  <si>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</si>
  <si>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</si>
  <si>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</si>
  <si>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</si>
  <si>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</si>
  <si>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</si>
  <si>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</si>
  <si>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</si>
  <si>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</si>
  <si>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</si>
  <si>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</si>
  <si>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</si>
  <si>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</si>
  <si>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</si>
  <si>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</si>
  <si>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</si>
  <si>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</si>
  <si>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</si>
  <si>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</si>
  <si>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</si>
  <si>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</si>
  <si>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</si>
  <si>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</si>
  <si>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</si>
  <si>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</si>
  <si>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</si>
  <si>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</si>
  <si>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</si>
  <si>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</si>
  <si>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</si>
  <si>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</si>
  <si>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</si>
  <si>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</si>
  <si>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</si>
  <si>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</si>
  <si>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</si>
  <si>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</si>
  <si>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</si>
  <si>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</si>
  <si>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</si>
  <si>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</si>
  <si>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</si>
  <si>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</si>
  <si>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</si>
  <si>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</si>
  <si>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</si>
  <si>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</si>
  <si>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</si>
  <si>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</si>
  <si>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</si>
  <si>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</si>
  <si>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</si>
  <si>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</si>
  <si>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</si>
  <si>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</si>
  <si>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</si>
  <si>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</si>
  <si>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</si>
  <si>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</si>
  <si>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</si>
  <si>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</si>
  <si>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</si>
  <si>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</si>
  <si>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</si>
  <si>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</si>
  <si>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</si>
  <si>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</si>
  <si>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</si>
  <si>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</si>
  <si>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</si>
  <si>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</si>
  <si>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</si>
  <si>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</si>
  <si>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</si>
  <si>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</si>
  <si>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</si>
  <si>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</si>
  <si>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</si>
  <si>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</si>
  <si>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</si>
  <si>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</si>
  <si>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</si>
  <si>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</si>
  <si>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</si>
  <si>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</si>
  <si>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</si>
  <si>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</si>
  <si>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</si>
  <si>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</si>
  <si>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</si>
  <si>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</si>
  <si>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</si>
  <si>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</si>
  <si>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</si>
  <si>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</si>
  <si>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</si>
  <si>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</si>
  <si>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</si>
  <si>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</si>
  <si>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</si>
  <si>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</si>
  <si>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</si>
  <si>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</si>
  <si>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</si>
  <si>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</si>
  <si>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</si>
  <si>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</si>
  <si>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</si>
  <si>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</si>
  <si>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</si>
  <si>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</si>
  <si>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</si>
  <si>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</si>
  <si>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</si>
  <si>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</si>
  <si>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</si>
  <si>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</si>
  <si>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</si>
  <si>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</si>
  <si>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</si>
  <si>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</si>
  <si>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</si>
  <si>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</si>
  <si>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</si>
  <si>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</si>
  <si>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</si>
  <si>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</si>
  <si>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</si>
  <si>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</si>
  <si>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</si>
  <si>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</si>
  <si>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</si>
  <si>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</si>
  <si>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</si>
  <si>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</si>
  <si>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</si>
  <si>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</si>
  <si>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</si>
  <si>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</si>
  <si>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</si>
  <si>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</si>
  <si>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</si>
  <si>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</si>
  <si>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</si>
  <si>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</si>
  <si>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</si>
  <si>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</si>
  <si>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</si>
  <si>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</si>
  <si>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</si>
  <si>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</si>
  <si>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</si>
  <si>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</si>
  <si>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</si>
  <si>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</si>
  <si>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</si>
  <si>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</si>
  <si>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</si>
  <si>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</si>
  <si>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</si>
  <si>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</si>
  <si>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</si>
  <si>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</si>
  <si>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</si>
  <si>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</si>
  <si>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</si>
  <si>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</si>
  <si>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</si>
  <si>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</si>
  <si>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</si>
  <si>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</si>
  <si>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</si>
  <si>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</si>
  <si>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</si>
  <si>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</si>
  <si>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</si>
  <si>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</si>
  <si>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</si>
  <si>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</si>
  <si>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</si>
  <si>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</si>
  <si>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</si>
  <si>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</si>
  <si>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</si>
  <si>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</si>
  <si>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</si>
  <si>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</si>
  <si>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</si>
  <si>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</si>
  <si>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</si>
  <si>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</si>
  <si>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</si>
  <si>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</si>
  <si>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</si>
  <si>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</si>
  <si>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</si>
  <si>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</si>
  <si>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</si>
  <si>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</si>
  <si>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</si>
  <si>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</si>
  <si>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</si>
  <si>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</si>
  <si>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</si>
  <si>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</si>
  <si>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</si>
  <si>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</si>
  <si>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</si>
  <si>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</si>
  <si>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</si>
  <si>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</si>
  <si>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</si>
  <si>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</si>
  <si>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</si>
  <si>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</si>
  <si>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</si>
  <si>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</si>
  <si>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</si>
  <si>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</si>
  <si>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</si>
  <si>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</si>
  <si>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</si>
  <si>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</si>
  <si>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</si>
  <si>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</si>
  <si>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</si>
  <si>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</si>
  <si>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</si>
  <si>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</si>
  <si>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</si>
  <si>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</si>
  <si>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</si>
  <si>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</si>
  <si>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</si>
  <si>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</si>
  <si>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</si>
  <si>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</si>
  <si>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</si>
  <si>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</si>
  <si>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</si>
  <si>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</si>
  <si>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</si>
  <si>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</si>
  <si>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</si>
  <si>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</si>
  <si>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</si>
  <si>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</si>
  <si>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</si>
  <si>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</si>
  <si>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</si>
  <si>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</si>
  <si>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</si>
  <si>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</si>
  <si>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</si>
  <si>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</si>
  <si>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</si>
  <si>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</si>
  <si>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</si>
  <si>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</si>
  <si>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</si>
  <si>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</si>
  <si>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</si>
  <si>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</si>
  <si>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</si>
  <si>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</si>
  <si>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</si>
  <si>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</si>
  <si>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</si>
  <si>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</si>
  <si>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</si>
  <si>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</si>
  <si>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</si>
  <si>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</si>
  <si>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</si>
  <si>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</si>
  <si>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</si>
  <si>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</si>
  <si>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</si>
  <si>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</si>
  <si>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</si>
  <si>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</si>
  <si>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</si>
  <si>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</si>
  <si>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</si>
  <si>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</si>
  <si>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</si>
  <si>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</si>
  <si>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</si>
  <si>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</si>
  <si>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</si>
  <si>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</si>
  <si>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</si>
  <si>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</si>
  <si>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</si>
  <si>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</si>
  <si>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</si>
  <si>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</si>
  <si>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</si>
  <si>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</si>
  <si>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</si>
  <si>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</si>
  <si>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</si>
  <si>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</si>
  <si>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</si>
  <si>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</si>
  <si>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</si>
  <si>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</si>
  <si>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</si>
  <si>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</si>
  <si>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</si>
  <si>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</si>
  <si>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</si>
  <si>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</si>
  <si>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</si>
  <si>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</si>
  <si>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</si>
  <si>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</si>
  <si>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</si>
  <si>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</si>
  <si>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</si>
  <si>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</si>
  <si>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</si>
  <si>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</si>
  <si>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</si>
  <si>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</si>
  <si>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</si>
  <si>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</si>
  <si>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</si>
  <si>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</si>
  <si>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</si>
  <si>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</si>
  <si>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</si>
  <si>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</si>
  <si>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</si>
  <si>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</si>
  <si>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</si>
  <si>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</si>
  <si>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</si>
  <si>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</si>
  <si>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</si>
  <si>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</si>
  <si>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</si>
  <si>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</si>
  <si>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</si>
  <si>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</si>
  <si>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</si>
  <si>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</si>
  <si>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</si>
  <si>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</si>
  <si>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</si>
  <si>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</si>
  <si>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</si>
  <si>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</si>
  <si>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</si>
  <si>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</si>
  <si>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</si>
  <si>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</si>
  <si>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</si>
  <si>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</si>
  <si>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</si>
  <si>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</si>
  <si>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</si>
  <si>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</si>
  <si>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</si>
  <si>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</si>
  <si>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</si>
  <si>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</si>
  <si>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</si>
  <si>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</si>
  <si>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</si>
  <si>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</si>
  <si>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</si>
  <si>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</si>
  <si>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</si>
  <si>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</si>
  <si>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</si>
  <si>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</si>
  <si>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</si>
  <si>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</si>
  <si>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</si>
  <si>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</si>
  <si>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</si>
  <si>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</si>
  <si>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</si>
  <si>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</si>
  <si>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</si>
  <si>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</si>
  <si>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</si>
  <si>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</si>
  <si>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</si>
  <si>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</si>
  <si>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</si>
  <si>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</si>
  <si>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</si>
  <si>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</si>
  <si>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</si>
  <si>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</si>
  <si>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</si>
  <si>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</si>
  <si>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</si>
  <si>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</si>
  <si>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</si>
  <si>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</si>
  <si>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</si>
  <si>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</si>
  <si>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</si>
  <si>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</si>
  <si>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</si>
  <si>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</si>
  <si>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</si>
  <si>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</si>
  <si>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</si>
  <si>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</si>
  <si>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</si>
  <si>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</si>
  <si>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</si>
  <si>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</si>
  <si>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</si>
  <si>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</si>
  <si>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</si>
  <si>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</si>
  <si>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</si>
  <si>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</si>
  <si>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</si>
  <si>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</si>
  <si>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</si>
  <si>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</si>
  <si>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</si>
  <si>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</si>
  <si>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</si>
  <si>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</si>
  <si>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</si>
  <si>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</si>
  <si>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</si>
  <si>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</si>
  <si>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</si>
  <si>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</si>
  <si>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</si>
  <si>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</si>
  <si>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</si>
  <si>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</si>
  <si>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</si>
  <si>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</si>
  <si>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</si>
  <si>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</si>
  <si>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</si>
  <si>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</si>
  <si>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</si>
  <si>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</si>
  <si>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</si>
  <si>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</si>
  <si>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</si>
  <si>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</si>
  <si>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</si>
  <si>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</si>
  <si>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</si>
  <si>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</si>
  <si>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</si>
  <si>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</si>
  <si>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</si>
  <si>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</si>
  <si>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</si>
  <si>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</si>
  <si>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</si>
  <si>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</si>
  <si>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</si>
  <si>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</si>
  <si>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</si>
  <si>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</si>
  <si>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</si>
  <si>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</si>
  <si>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</si>
  <si>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</si>
  <si>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</si>
  <si>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</si>
  <si>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</si>
  <si>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</si>
  <si>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</si>
  <si>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</si>
  <si>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</si>
  <si>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</si>
  <si>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</si>
  <si>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</si>
  <si>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</si>
  <si>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</si>
  <si>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</si>
  <si>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</si>
  <si>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</si>
  <si>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</si>
  <si>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</si>
  <si>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</si>
  <si>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</si>
  <si>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</si>
  <si>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</si>
  <si>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</si>
  <si>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</si>
  <si>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</si>
  <si>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</si>
  <si>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</si>
  <si>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</si>
  <si>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</si>
  <si>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</si>
  <si>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</si>
  <si>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</si>
  <si>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</si>
  <si>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</si>
  <si>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</si>
  <si>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</si>
  <si>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</si>
  <si>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</si>
  <si>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</si>
  <si>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</si>
  <si>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</si>
  <si>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</si>
  <si>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</si>
  <si>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</si>
  <si>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</si>
  <si>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</si>
  <si>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</si>
  <si>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</si>
  <si>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</si>
  <si>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</si>
  <si>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</si>
  <si>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</si>
  <si>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</si>
  <si>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</si>
  <si>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</si>
  <si>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</si>
  <si>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</si>
  <si>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</si>
  <si>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</si>
  <si>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</si>
  <si>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</si>
  <si>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</si>
  <si>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</si>
  <si>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</si>
  <si>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</si>
  <si>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</si>
  <si>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</si>
  <si>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</si>
  <si>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</si>
  <si>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</si>
  <si>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</si>
  <si>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</si>
  <si>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</si>
  <si>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</si>
  <si>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</si>
  <si>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</si>
  <si>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</si>
  <si>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</si>
  <si>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</si>
  <si>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</si>
  <si>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</si>
  <si>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</si>
  <si>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</si>
  <si>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</si>
  <si>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</si>
  <si>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</si>
  <si>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</si>
  <si>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</si>
  <si>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</si>
  <si>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</si>
  <si>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</si>
  <si>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</si>
  <si>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</si>
  <si>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</si>
  <si>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</si>
  <si>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</si>
  <si>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</si>
  <si>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</si>
  <si>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</si>
  <si>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</si>
  <si>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</si>
  <si>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</si>
  <si>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</si>
  <si>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</si>
  <si>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</si>
  <si>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</si>
  <si>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</si>
  <si>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</si>
  <si>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</si>
  <si>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</si>
  <si>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</si>
  <si>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</si>
  <si>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</si>
  <si>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</si>
  <si>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</si>
  <si>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</si>
  <si>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</si>
  <si>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</si>
  <si>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</si>
  <si>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</si>
  <si>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</si>
  <si>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</si>
  <si>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</si>
  <si>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</si>
  <si>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</si>
  <si>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</si>
  <si>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</si>
  <si>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</si>
  <si>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</si>
  <si>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</si>
  <si>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</si>
  <si>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</si>
  <si>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</si>
  <si>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</si>
  <si>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</si>
  <si>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</si>
  <si>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</si>
  <si>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</si>
  <si>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</si>
  <si>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</si>
  <si>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</si>
  <si>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</si>
  <si>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</si>
  <si>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</si>
  <si>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</si>
  <si>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</si>
  <si>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</si>
  <si>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</si>
  <si>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</si>
  <si>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</si>
  <si>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</si>
  <si>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</si>
  <si>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</si>
  <si>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</si>
  <si>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</si>
  <si>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</si>
  <si>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</si>
  <si>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</si>
  <si>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</si>
  <si>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</si>
  <si>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</si>
  <si>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</si>
  <si>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</si>
  <si>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</si>
  <si>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</si>
  <si>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</si>
  <si>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</si>
  <si>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</si>
  <si>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</si>
  <si>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</si>
  <si>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</si>
  <si>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</si>
  <si>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</si>
  <si>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</si>
  <si>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</si>
  <si>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</si>
  <si>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</si>
  <si>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</si>
  <si>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</si>
  <si>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</si>
  <si>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</si>
  <si>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</si>
  <si>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</si>
  <si>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</si>
  <si>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</si>
  <si>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</si>
  <si>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</si>
  <si>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</si>
  <si>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</si>
  <si>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</si>
  <si>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</si>
  <si>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</si>
  <si>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</si>
  <si>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</si>
  <si>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</si>
  <si>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</si>
  <si>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</si>
  <si>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</si>
  <si>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</si>
  <si>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</si>
  <si>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</si>
  <si>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</si>
  <si>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</si>
  <si>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</si>
  <si>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</si>
  <si>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</si>
  <si>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</si>
  <si>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</si>
  <si>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</si>
  <si>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</si>
  <si>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</si>
  <si>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</si>
  <si>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</si>
  <si>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</si>
  <si>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</si>
  <si>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</si>
  <si>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</si>
  <si>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</si>
  <si>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</si>
  <si>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</si>
  <si>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</si>
  <si>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</si>
  <si>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</si>
  <si>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</si>
  <si>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</si>
  <si>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</si>
  <si>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</si>
  <si>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</si>
  <si>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</si>
  <si>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</si>
  <si>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</si>
  <si>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</si>
  <si>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</si>
  <si>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</si>
  <si>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</si>
  <si>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</si>
  <si>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</si>
  <si>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</si>
  <si>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</si>
  <si>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</si>
  <si>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</si>
  <si>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</si>
  <si>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</si>
  <si>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</si>
  <si>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</si>
  <si>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</si>
  <si>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</si>
  <si>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</si>
  <si>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</si>
  <si>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</si>
  <si>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</si>
  <si>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</si>
  <si>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</si>
  <si>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</si>
  <si>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</si>
  <si>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</si>
  <si>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</si>
  <si>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</si>
  <si>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</si>
  <si>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</si>
  <si>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</si>
  <si>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</si>
  <si>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</si>
  <si>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</si>
  <si>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</si>
  <si>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</si>
  <si>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</si>
  <si>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</si>
  <si>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</si>
  <si>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</si>
  <si>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</si>
  <si>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</si>
  <si>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</si>
  <si>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</si>
  <si>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</si>
  <si>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</si>
  <si>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</si>
  <si>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</si>
  <si>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</si>
  <si>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</si>
  <si>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</si>
  <si>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</si>
  <si>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</si>
  <si>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</si>
  <si>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</si>
  <si>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</si>
  <si>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</si>
  <si>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</si>
  <si>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</si>
  <si>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</si>
  <si>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</si>
  <si>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</si>
  <si>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</si>
  <si>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</si>
  <si>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</si>
  <si>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</si>
  <si>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</si>
  <si>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</si>
  <si>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</si>
  <si>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</si>
  <si>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</si>
  <si>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</si>
  <si>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</si>
  <si>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</si>
  <si>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</si>
  <si>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</si>
  <si>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</si>
  <si>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</si>
  <si>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</si>
  <si>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</si>
  <si>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</si>
  <si>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</si>
  <si>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</si>
  <si>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</si>
  <si>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</si>
  <si>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</si>
  <si>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</si>
  <si>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</si>
  <si>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</si>
  <si>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</si>
  <si>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</si>
  <si>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</si>
  <si>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</si>
  <si>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</si>
  <si>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</si>
  <si>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</si>
  <si>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</si>
  <si>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</si>
  <si>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</si>
  <si>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</si>
  <si>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</si>
  <si>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</si>
  <si>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</si>
  <si>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</si>
  <si>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</si>
  <si>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</si>
  <si>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</si>
  <si>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</si>
  <si>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</si>
  <si>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</si>
  <si>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</si>
  <si>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</si>
  <si>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</si>
  <si>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</si>
  <si>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</si>
  <si>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</si>
  <si>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</si>
  <si>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</si>
  <si>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</si>
  <si>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</si>
  <si>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</si>
  <si>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</si>
  <si>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</si>
  <si>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</si>
  <si>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</si>
  <si>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</si>
  <si>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</si>
  <si>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</si>
  <si>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</si>
  <si>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</si>
  <si>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</si>
  <si>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</si>
  <si>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</si>
  <si>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</si>
  <si>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</si>
  <si>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</si>
  <si>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</si>
  <si>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</si>
  <si>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</si>
  <si>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</si>
  <si>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</si>
  <si>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</si>
  <si>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</si>
  <si>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</si>
  <si>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</si>
  <si>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</si>
  <si>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</si>
  <si>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</si>
  <si>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</si>
  <si>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</si>
  <si>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</si>
  <si>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</si>
  <si>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</si>
  <si>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</si>
  <si>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</si>
  <si>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</si>
  <si>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</si>
  <si>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</si>
  <si>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</si>
  <si>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</si>
  <si>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</si>
  <si>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</si>
  <si>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</si>
  <si>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</si>
  <si>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</si>
  <si>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</si>
  <si>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</si>
  <si>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</si>
  <si>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</si>
  <si>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</si>
  <si>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</si>
  <si>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</si>
  <si>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</si>
  <si>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</si>
  <si>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</si>
  <si>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</si>
  <si>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</si>
  <si>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</si>
  <si>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</si>
  <si>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</si>
  <si>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</si>
  <si>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</si>
  <si>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</si>
  <si>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</si>
  <si>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</si>
  <si>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</si>
  <si>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</si>
  <si>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</si>
  <si>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</si>
  <si>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</si>
  <si>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</si>
  <si>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</si>
  <si>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</si>
  <si>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</si>
  <si>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</si>
  <si>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</si>
  <si>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</si>
  <si>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</si>
  <si>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</si>
  <si>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</si>
  <si>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</si>
  <si>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</si>
  <si>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</si>
  <si>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</si>
  <si>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</si>
  <si>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</si>
  <si>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</si>
  <si>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</si>
  <si>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</si>
  <si>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</si>
  <si>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</si>
  <si>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</si>
  <si>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</si>
  <si>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</si>
  <si>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</si>
  <si>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</si>
  <si>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</si>
  <si>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</si>
  <si>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</si>
  <si>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</si>
  <si>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</si>
  <si>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</si>
  <si>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</si>
  <si>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</si>
  <si>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</si>
  <si>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</si>
  <si>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</si>
  <si>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</si>
  <si>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</si>
  <si>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</si>
  <si>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</si>
  <si>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</si>
  <si>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</si>
  <si>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</si>
  <si>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</si>
  <si>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</si>
  <si>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</si>
  <si>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</si>
  <si>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</si>
  <si>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</si>
  <si>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</si>
  <si>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</si>
  <si>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</si>
  <si>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</si>
  <si>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</si>
  <si>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</si>
  <si>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</si>
  <si>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</si>
  <si>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</si>
  <si>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</si>
  <si>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</si>
  <si>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</si>
  <si>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</si>
  <si>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</si>
  <si>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</si>
  <si>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</si>
  <si>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</si>
  <si>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</si>
  <si>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</si>
  <si>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</si>
  <si>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</si>
  <si>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</si>
  <si>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</si>
  <si>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</si>
  <si>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</si>
  <si>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</si>
  <si>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</si>
  <si>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</si>
  <si>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</si>
  <si>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</si>
  <si>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</si>
  <si>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</si>
  <si>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</si>
  <si>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</si>
  <si>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</si>
  <si>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</si>
  <si>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</si>
  <si>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</si>
  <si>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</si>
  <si>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</si>
  <si>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</si>
  <si>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</si>
  <si>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</si>
  <si>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</si>
  <si>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</si>
  <si>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</si>
  <si>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</si>
  <si>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</si>
  <si>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</si>
  <si>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</si>
  <si>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</si>
  <si>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</si>
  <si>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</si>
  <si>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</si>
  <si>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</si>
  <si>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</si>
  <si>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</si>
  <si>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</si>
  <si>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</si>
  <si>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</si>
  <si>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</si>
  <si>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</si>
  <si>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</si>
  <si>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</si>
  <si>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</si>
  <si>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</si>
  <si>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</si>
  <si>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</si>
  <si>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</si>
  <si>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</si>
  <si>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</si>
  <si>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</si>
  <si>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</si>
  <si>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</si>
  <si>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</si>
  <si>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</si>
  <si>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</si>
  <si>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</si>
  <si>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</si>
  <si>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</si>
  <si>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</si>
  <si>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</si>
  <si>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</si>
  <si>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</si>
  <si>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</si>
  <si>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</si>
  <si>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</si>
  <si>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</si>
  <si>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</si>
  <si>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</si>
  <si>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</si>
  <si>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</si>
  <si>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</si>
  <si>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</si>
  <si>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</si>
  <si>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</si>
  <si>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</si>
  <si>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</si>
  <si>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</si>
  <si>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</si>
  <si>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</si>
  <si>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</si>
  <si>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</si>
  <si>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</si>
  <si>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</si>
  <si>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</si>
  <si>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</si>
  <si>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</si>
  <si>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</si>
  <si>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</si>
  <si>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</si>
  <si>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</si>
  <si>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</si>
  <si>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</si>
  <si>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</si>
  <si>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</si>
  <si>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</si>
  <si>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</si>
  <si>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</si>
  <si>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</si>
  <si>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</si>
  <si>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</si>
  <si>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</si>
  <si>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</si>
  <si>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</si>
  <si>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</si>
  <si>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</si>
  <si>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</si>
  <si>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</si>
  <si>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</si>
  <si>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</si>
  <si>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</si>
  <si>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</si>
  <si>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</si>
  <si>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</si>
  <si>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</si>
  <si>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</si>
  <si>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</si>
  <si>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</si>
  <si>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</si>
  <si>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</si>
  <si>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</si>
  <si>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</si>
  <si>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</si>
  <si>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</si>
  <si>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</si>
  <si>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</si>
  <si>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</si>
  <si>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</si>
  <si>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</si>
  <si>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</si>
  <si>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</si>
  <si>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</si>
  <si>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</si>
  <si>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</si>
  <si>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</si>
  <si>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</si>
  <si>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</si>
  <si>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</si>
  <si>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</si>
  <si>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</si>
  <si>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</si>
  <si>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</si>
  <si>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</si>
  <si>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</si>
  <si>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</si>
  <si>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</si>
  <si>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</si>
  <si>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</si>
  <si>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</si>
  <si>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</si>
  <si>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</si>
  <si>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</si>
  <si>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</si>
  <si>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</si>
  <si>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</si>
  <si>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</si>
  <si>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</si>
  <si>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</si>
  <si>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</si>
  <si>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</si>
  <si>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</si>
  <si>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</si>
  <si>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</si>
  <si>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</si>
  <si>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</si>
  <si>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</si>
  <si>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</si>
  <si>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</si>
  <si>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</si>
  <si>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</si>
  <si>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</si>
  <si>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</si>
  <si>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</si>
  <si>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</si>
  <si>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</si>
  <si>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</si>
  <si>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</si>
  <si>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</si>
  <si>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</si>
  <si>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</si>
  <si>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</si>
  <si>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</si>
  <si>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</si>
  <si>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</si>
  <si>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</si>
  <si>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</si>
  <si>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</si>
  <si>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</si>
  <si>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</si>
  <si>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</si>
  <si>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</si>
  <si>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</si>
  <si>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</si>
  <si>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</si>
  <si>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</si>
  <si>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</si>
  <si>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</si>
  <si>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</si>
  <si>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</si>
  <si>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</si>
  <si>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</si>
  <si>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</si>
  <si>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</si>
  <si>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</si>
  <si>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</si>
  <si>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</si>
  <si>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</si>
  <si>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</si>
  <si>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</si>
  <si>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</si>
  <si>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</si>
  <si>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</si>
  <si>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</si>
  <si>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</si>
  <si>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</si>
  <si>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</si>
  <si>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</si>
  <si>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</si>
  <si>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</si>
  <si>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</si>
  <si>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</si>
  <si>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</si>
  <si>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</si>
  <si>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</si>
  <si>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</si>
  <si>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</si>
  <si>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</si>
  <si>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</si>
  <si>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</si>
  <si>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</si>
  <si>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</si>
  <si>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</si>
  <si>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</si>
  <si>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</si>
  <si>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</si>
  <si>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</si>
  <si>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</si>
  <si>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</si>
  <si>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</si>
  <si>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</si>
  <si>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</si>
  <si>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</si>
  <si>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</si>
  <si>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</si>
  <si>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</si>
  <si>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</si>
  <si>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</si>
  <si>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</si>
  <si>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</si>
  <si>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</si>
  <si>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</si>
  <si>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</si>
  <si>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</si>
  <si>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</si>
  <si>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</si>
  <si>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</si>
  <si>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</si>
  <si>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</si>
  <si>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</si>
  <si>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</si>
  <si>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</si>
  <si>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</si>
  <si>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</si>
  <si>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</si>
  <si>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</si>
  <si>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</si>
  <si>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</si>
  <si>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</si>
  <si>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</si>
  <si>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</si>
  <si>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</si>
  <si>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</si>
  <si>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</si>
  <si>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</si>
  <si>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</si>
  <si>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</si>
  <si>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</si>
  <si>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</si>
  <si>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</si>
  <si>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</si>
  <si>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</si>
  <si>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</si>
  <si>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</si>
  <si>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</si>
  <si>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</si>
  <si>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</si>
  <si>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</si>
  <si>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</si>
  <si>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</si>
  <si>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</si>
  <si>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</si>
  <si>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</si>
  <si>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</si>
  <si>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</si>
  <si>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</si>
  <si>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</si>
  <si>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</si>
  <si>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</si>
  <si>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</si>
  <si>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</si>
  <si>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</si>
  <si>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</si>
  <si>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</si>
  <si>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</si>
  <si>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</si>
  <si>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</si>
  <si>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</si>
  <si>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</si>
  <si>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</si>
  <si>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</si>
  <si>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</si>
  <si>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</si>
  <si>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</si>
  <si>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</si>
  <si>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</si>
  <si>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</si>
  <si>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</si>
  <si>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</si>
  <si>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</si>
  <si>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</si>
  <si>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</si>
  <si>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</si>
  <si>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</si>
  <si>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</si>
  <si>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</si>
  <si>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</si>
  <si>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</si>
  <si>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</si>
  <si>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</si>
  <si>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</si>
  <si>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</si>
  <si>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</si>
  <si>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</si>
  <si>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</si>
  <si>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</si>
  <si>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</si>
  <si>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</si>
  <si>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</si>
  <si>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</si>
  <si>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</si>
  <si>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</si>
  <si>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</si>
  <si>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</si>
  <si>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</si>
  <si>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</si>
  <si>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</si>
  <si>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</si>
  <si>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</si>
  <si>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</si>
  <si>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</si>
  <si>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</si>
  <si>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</si>
  <si>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</si>
  <si>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</si>
  <si>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</si>
  <si>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</si>
  <si>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</si>
  <si>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</si>
  <si>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</si>
  <si>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</si>
  <si>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</si>
  <si>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</si>
  <si>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</si>
  <si>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</si>
  <si>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</si>
  <si>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</si>
  <si>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</si>
  <si>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</si>
  <si>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</si>
  <si>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</si>
  <si>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</si>
  <si>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</si>
  <si>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</si>
  <si>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</si>
  <si>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</si>
  <si>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</si>
  <si>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</si>
  <si>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</si>
  <si>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</si>
  <si>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</si>
  <si>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</si>
  <si>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</si>
  <si>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</si>
  <si>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</si>
  <si>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</si>
  <si>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</si>
  <si>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</si>
  <si>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</si>
  <si>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</si>
  <si>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</si>
  <si>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</si>
  <si>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</si>
  <si>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</si>
  <si>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</si>
  <si>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</si>
  <si>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</si>
  <si>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</si>
  <si>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</si>
  <si>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</si>
  <si>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</si>
  <si>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</si>
  <si>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</si>
  <si>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</si>
  <si>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</si>
  <si>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</si>
  <si>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</si>
  <si>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</si>
  <si>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</si>
  <si>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</si>
  <si>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</si>
  <si>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</si>
  <si>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</si>
  <si>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</si>
  <si>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</si>
  <si>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</si>
  <si>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</si>
  <si>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</si>
  <si>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</si>
  <si>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</si>
  <si>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</si>
  <si>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</si>
  <si>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</si>
  <si>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</si>
  <si>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</si>
  <si>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</si>
  <si>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</si>
  <si>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</si>
  <si>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</si>
  <si>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</si>
  <si>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</si>
  <si>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</si>
  <si>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</si>
  <si>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</si>
  <si>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</si>
  <si>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</si>
  <si>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</si>
  <si>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</si>
  <si>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</si>
  <si>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</si>
  <si>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</si>
  <si>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</si>
  <si>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</si>
  <si>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</si>
  <si>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</si>
  <si>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</si>
  <si>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</si>
  <si>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</si>
  <si>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</si>
  <si>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</si>
  <si>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</si>
  <si>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</si>
  <si>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</si>
  <si>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</si>
  <si>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</si>
  <si>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</si>
  <si>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</si>
  <si>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</si>
  <si>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</si>
  <si>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</si>
  <si>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</si>
  <si>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</si>
  <si>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</si>
  <si>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</si>
  <si>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</si>
  <si>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</si>
  <si>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</si>
  <si>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</si>
  <si>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</si>
  <si>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</si>
  <si>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</si>
  <si>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</si>
  <si>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</si>
  <si>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</si>
  <si>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</si>
  <si>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</si>
  <si>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</si>
  <si>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</si>
  <si>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</si>
  <si>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</si>
  <si>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</si>
  <si>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</si>
  <si>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</si>
  <si>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</si>
  <si>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</si>
  <si>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</si>
  <si>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</si>
  <si>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</si>
  <si>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</si>
  <si>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</si>
  <si>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</si>
  <si>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</si>
  <si>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</si>
  <si>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</si>
  <si>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</si>
  <si>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</si>
  <si>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</si>
  <si>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</si>
  <si>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</si>
  <si>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</si>
  <si>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</si>
  <si>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</si>
  <si>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</si>
  <si>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</si>
  <si>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</si>
  <si>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</si>
  <si>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</si>
  <si>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</si>
  <si>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</si>
  <si>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</si>
  <si>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</si>
  <si>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</si>
  <si>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</si>
  <si>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</si>
  <si>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</si>
  <si>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</si>
  <si>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</si>
  <si>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</si>
  <si>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</si>
  <si>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</si>
  <si>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</si>
  <si>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</si>
  <si>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</si>
  <si>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</si>
  <si>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</si>
  <si>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</si>
  <si>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</si>
  <si>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</si>
  <si>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</si>
  <si>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</si>
  <si>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</si>
  <si>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</si>
  <si>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</si>
  <si>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</si>
  <si>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</si>
  <si>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</si>
  <si>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</si>
  <si>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</si>
  <si>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</si>
  <si>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</si>
  <si>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</si>
  <si>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</si>
  <si>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</si>
  <si>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</si>
  <si>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</si>
  <si>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</si>
  <si>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</si>
  <si>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</si>
  <si>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</si>
  <si>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</si>
  <si>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</si>
  <si>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</si>
  <si>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</si>
  <si>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</si>
  <si>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</si>
  <si>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</si>
  <si>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</si>
  <si>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</si>
  <si>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</si>
  <si>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</si>
  <si>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</si>
  <si>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</si>
  <si>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</si>
  <si>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</si>
  <si>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</si>
  <si>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</si>
  <si>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</si>
  <si>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</si>
  <si>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</si>
  <si>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</si>
  <si>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</si>
  <si>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</si>
  <si>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</si>
  <si>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</si>
  <si>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</si>
  <si>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</si>
  <si>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</si>
  <si>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</si>
  <si>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</si>
  <si>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</si>
  <si>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</si>
  <si>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</si>
  <si>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</si>
  <si>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</si>
  <si>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</si>
  <si>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</si>
  <si>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</si>
  <si>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</si>
  <si>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</si>
  <si>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</si>
  <si>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</si>
  <si>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</si>
  <si>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</si>
  <si>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</si>
  <si>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</si>
  <si>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</si>
  <si>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</si>
  <si>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</si>
  <si>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</si>
  <si>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</si>
  <si>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</si>
  <si>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</si>
  <si>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</si>
  <si>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</si>
  <si>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</si>
  <si>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</si>
  <si>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</si>
  <si>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</si>
  <si>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</si>
  <si>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</si>
  <si>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</si>
  <si>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</si>
  <si>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</si>
  <si>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</si>
  <si>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</si>
  <si>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</si>
  <si>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</si>
  <si>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</si>
  <si>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</si>
  <si>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</si>
  <si>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</si>
  <si>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</si>
  <si>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</si>
  <si>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</si>
  <si>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</si>
  <si>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</si>
  <si>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</si>
  <si>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</si>
  <si>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</si>
  <si>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</si>
  <si>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</si>
  <si>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</si>
  <si>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</si>
  <si>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</si>
  <si>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</si>
  <si>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</si>
  <si>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</si>
  <si>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</si>
  <si>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</si>
  <si>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</si>
  <si>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</si>
  <si>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</si>
  <si>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</si>
  <si>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</si>
  <si>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</si>
  <si>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</si>
  <si>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</si>
  <si>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</si>
  <si>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</si>
  <si>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</si>
  <si>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</si>
  <si>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</si>
  <si>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</si>
  <si>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</si>
  <si>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</si>
  <si>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</si>
  <si>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</si>
  <si>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</si>
  <si>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</si>
  <si>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</si>
  <si>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</si>
  <si>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</si>
  <si>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</si>
  <si>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</si>
  <si>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</si>
  <si>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</si>
  <si>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</si>
  <si>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</si>
  <si>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</si>
  <si>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</si>
  <si>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</si>
  <si>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</si>
  <si>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</si>
  <si>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</si>
  <si>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</si>
  <si>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</si>
  <si>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</si>
  <si>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</si>
  <si>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</si>
  <si>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</si>
  <si>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</si>
  <si>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</si>
  <si>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</si>
  <si>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</si>
  <si>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</si>
  <si>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</si>
  <si>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</si>
  <si>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</si>
  <si>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</si>
  <si>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</si>
  <si>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</si>
  <si>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</si>
  <si>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</si>
  <si>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</si>
  <si>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</si>
  <si>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</si>
  <si>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</si>
  <si>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</si>
  <si>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</si>
  <si>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</si>
  <si>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</si>
  <si>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</si>
  <si>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</si>
  <si>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</si>
  <si>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</si>
  <si>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</si>
  <si>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</si>
  <si>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</si>
  <si>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</si>
  <si>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</si>
  <si>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</si>
  <si>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</si>
  <si>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</si>
  <si>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</si>
  <si>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</si>
  <si>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</si>
  <si>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</si>
  <si>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</si>
  <si>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</si>
  <si>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</si>
  <si>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</si>
  <si>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</si>
  <si>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</si>
  <si>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</si>
  <si>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</si>
  <si>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</si>
  <si>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</si>
  <si>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</si>
  <si>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</si>
  <si>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</si>
  <si>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</si>
  <si>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</si>
  <si>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</si>
  <si>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</si>
  <si>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</si>
  <si>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</si>
  <si>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</si>
  <si>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</si>
  <si>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</si>
  <si>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</si>
  <si>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</si>
  <si>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</si>
  <si>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</si>
  <si>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</si>
  <si>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</si>
  <si>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</si>
  <si>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</si>
  <si>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</si>
  <si>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</si>
  <si>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</si>
  <si>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</si>
  <si>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</si>
  <si>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</si>
  <si>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</si>
  <si>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</si>
  <si>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</si>
  <si>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</si>
  <si>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</si>
  <si>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</si>
  <si>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</si>
  <si>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</si>
  <si>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</si>
  <si>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</si>
  <si>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</si>
  <si>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</si>
  <si>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</si>
  <si>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</si>
  <si>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</si>
  <si>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</si>
  <si>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</si>
  <si>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</si>
  <si>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</si>
  <si>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</si>
  <si>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</si>
  <si>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</si>
  <si>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</si>
  <si>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</si>
  <si>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</si>
  <si>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</si>
  <si>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</si>
  <si>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</si>
  <si>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</si>
  <si>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</si>
  <si>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</si>
  <si>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</si>
  <si>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</si>
  <si>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</si>
  <si>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</si>
  <si>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</si>
  <si>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</si>
  <si>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</si>
  <si>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</si>
  <si>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</si>
  <si>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</si>
  <si>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</si>
  <si>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</si>
  <si>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</si>
  <si>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</si>
  <si>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</si>
  <si>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</si>
  <si>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</si>
  <si>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</si>
  <si>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</si>
  <si>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</si>
  <si>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</si>
  <si>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</si>
  <si>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</si>
  <si>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</si>
  <si>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</si>
  <si>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</si>
  <si>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</si>
  <si>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</si>
  <si>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</si>
  <si>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</si>
  <si>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</si>
  <si>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</si>
  <si>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</si>
  <si>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</si>
  <si>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</si>
  <si>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</si>
  <si>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</si>
  <si>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</si>
  <si>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</si>
  <si>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</si>
  <si>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</si>
  <si>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</si>
  <si>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</si>
  <si>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</si>
  <si>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</si>
  <si>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</si>
  <si>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</si>
  <si>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</si>
  <si>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</si>
  <si>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</si>
  <si>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</si>
  <si>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</si>
  <si>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</si>
  <si>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</si>
  <si>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</si>
  <si>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</si>
  <si>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</si>
  <si>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</si>
  <si>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</si>
  <si>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</si>
  <si>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</si>
  <si>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</si>
  <si>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</si>
  <si>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</si>
  <si>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</si>
  <si>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</si>
  <si>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</si>
  <si>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</si>
  <si>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</si>
  <si>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</si>
  <si>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</si>
  <si>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</si>
  <si>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</si>
  <si>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</si>
  <si>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</si>
  <si>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</si>
  <si>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</si>
  <si>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</si>
  <si>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</si>
  <si>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</si>
  <si>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</si>
  <si>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</si>
  <si>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</si>
  <si>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</si>
  <si>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</si>
  <si>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</si>
  <si>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</si>
  <si>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</si>
  <si>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</si>
  <si>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</si>
  <si>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</si>
  <si>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</si>
  <si>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</si>
  <si>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</si>
  <si>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</si>
  <si>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</si>
  <si>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</si>
  <si>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</si>
  <si>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</si>
  <si>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</si>
  <si>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</si>
  <si>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</si>
  <si>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</si>
  <si>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</si>
  <si>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</si>
  <si>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</si>
  <si>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</si>
  <si>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</si>
  <si>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</si>
  <si>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</si>
  <si>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</si>
  <si>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</si>
  <si>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</si>
  <si>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</si>
  <si>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</si>
  <si>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</si>
  <si>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</si>
  <si>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</si>
  <si>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</si>
  <si>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</si>
  <si>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</si>
  <si>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</si>
  <si>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</si>
  <si>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</si>
  <si>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</si>
  <si>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</si>
  <si>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</si>
  <si>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</si>
  <si>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</si>
  <si>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</si>
  <si>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</si>
  <si>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</si>
  <si>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</si>
  <si>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</si>
  <si>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</si>
  <si>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</si>
  <si>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</si>
  <si>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</si>
  <si>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</si>
  <si>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</si>
  <si>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</si>
  <si>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</si>
  <si>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</si>
  <si>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</si>
  <si>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</si>
  <si>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</si>
  <si>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</si>
  <si>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</si>
  <si>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</si>
  <si>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</si>
  <si>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</si>
  <si>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</si>
  <si>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</si>
  <si>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</si>
  <si>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</si>
  <si>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</si>
  <si>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</si>
  <si>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</si>
  <si>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</si>
  <si>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</si>
  <si>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</si>
  <si>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</si>
  <si>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</si>
  <si>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</si>
  <si>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</si>
  <si>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</si>
  <si>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</si>
  <si>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</si>
  <si>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</si>
  <si>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</si>
  <si>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</si>
  <si>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</si>
  <si>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</si>
  <si>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</si>
  <si>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</si>
  <si>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</si>
  <si>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</si>
  <si>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</si>
  <si>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</si>
  <si>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</si>
  <si>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</si>
  <si>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</si>
  <si>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</si>
  <si>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</si>
  <si>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</si>
  <si>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</si>
  <si>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</si>
  <si>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</si>
  <si>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</si>
  <si>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</si>
  <si>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</si>
  <si>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</si>
  <si>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</si>
  <si>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</si>
  <si>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</si>
  <si>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</si>
  <si>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</si>
  <si>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</si>
  <si>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</si>
  <si>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</si>
  <si>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</si>
  <si>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</si>
  <si>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</si>
  <si>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</si>
  <si>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</si>
  <si>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</si>
  <si>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</si>
  <si>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</si>
  <si>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</si>
  <si>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</si>
  <si>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</si>
  <si>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</si>
  <si>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</si>
  <si>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</si>
  <si>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</si>
  <si>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</si>
  <si>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</si>
  <si>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</si>
  <si>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</si>
  <si>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</si>
  <si>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</si>
  <si>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</si>
  <si>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</si>
  <si>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</si>
  <si>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</si>
  <si>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</si>
  <si>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</si>
  <si>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</si>
  <si>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</si>
  <si>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</si>
  <si>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</si>
  <si>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</si>
  <si>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</si>
  <si>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</si>
  <si>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</si>
  <si>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</si>
  <si>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</si>
  <si>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</si>
  <si>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</si>
  <si>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</si>
  <si>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</si>
  <si>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</si>
  <si>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</si>
  <si>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</si>
  <si>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</si>
  <si>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</si>
  <si>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</si>
  <si>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</si>
  <si>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</si>
  <si>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</si>
  <si>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</si>
  <si>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</si>
  <si>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</si>
  <si>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</si>
  <si>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</si>
  <si>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</si>
  <si>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</si>
  <si>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</si>
  <si>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</si>
  <si>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</si>
  <si>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</si>
  <si>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</si>
  <si>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</si>
  <si>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</si>
  <si>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</si>
  <si>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</si>
  <si>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</si>
  <si>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</si>
  <si>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</si>
  <si>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</si>
  <si>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</si>
  <si>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</si>
  <si>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</si>
  <si>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</si>
  <si>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</si>
  <si>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</si>
  <si>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</si>
  <si>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</si>
  <si>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</si>
  <si>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</si>
  <si>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</si>
  <si>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</si>
  <si>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</si>
  <si>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</si>
  <si>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</si>
  <si>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</si>
  <si>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</si>
  <si>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</si>
  <si>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</si>
  <si>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</si>
  <si>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</si>
  <si>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</si>
  <si>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</si>
  <si>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</si>
  <si>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</si>
  <si>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</si>
  <si>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</si>
  <si>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</si>
  <si>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</si>
  <si>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</si>
  <si>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</si>
  <si>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</si>
  <si>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</si>
  <si>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</si>
  <si>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</si>
  <si>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</si>
  <si>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</si>
  <si>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</si>
  <si>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</si>
  <si>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</si>
  <si>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</si>
  <si>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</si>
  <si>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</si>
  <si>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</si>
  <si>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</si>
  <si>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</si>
  <si>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</si>
  <si>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</si>
  <si>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</si>
  <si>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</si>
  <si>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</si>
  <si>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</si>
  <si>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</si>
  <si>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</si>
  <si>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</si>
  <si>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</si>
  <si>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</si>
  <si>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</si>
  <si>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</si>
  <si>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</si>
  <si>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</si>
  <si>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</si>
  <si>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</si>
  <si>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</si>
  <si>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</si>
  <si>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</si>
  <si>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</si>
  <si>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</si>
  <si>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</si>
  <si>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</si>
  <si>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</si>
  <si>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</si>
  <si>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</si>
  <si>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</si>
  <si>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</si>
  <si>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</si>
  <si>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</si>
  <si>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</si>
  <si>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</si>
  <si>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</si>
  <si>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</si>
  <si>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</si>
  <si>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</si>
  <si>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</si>
  <si>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</si>
  <si>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</si>
  <si>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</si>
  <si>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</si>
  <si>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</si>
  <si>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</si>
  <si>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</si>
  <si>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</si>
  <si>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</si>
  <si>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</si>
  <si>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</si>
  <si>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</si>
  <si>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</si>
  <si>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</si>
  <si>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</si>
  <si>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</si>
  <si>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</si>
  <si>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</si>
  <si>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</si>
  <si>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</si>
  <si>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</si>
  <si>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</si>
  <si>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</si>
  <si>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</si>
  <si>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</si>
  <si>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</si>
  <si>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</si>
  <si>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</si>
  <si>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</si>
  <si>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</si>
  <si>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</si>
  <si>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</si>
  <si>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</si>
  <si>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</si>
  <si>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</si>
  <si>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</si>
  <si>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</si>
  <si>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</si>
  <si>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</si>
  <si>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</si>
  <si>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</si>
  <si>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</si>
  <si>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</si>
  <si>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</si>
  <si>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</si>
  <si>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</si>
  <si>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</si>
  <si>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</si>
  <si>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</si>
  <si>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</si>
  <si>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</si>
  <si>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</si>
  <si>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</si>
  <si>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</si>
  <si>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</si>
  <si>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</si>
  <si>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</si>
  <si>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</si>
  <si>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</si>
  <si>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</si>
  <si>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</si>
  <si>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</si>
  <si>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</si>
  <si>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</si>
  <si>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</si>
  <si>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</si>
  <si>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</si>
  <si>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</si>
  <si>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</si>
  <si>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</si>
  <si>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</si>
  <si>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</si>
  <si>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</si>
  <si>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</si>
  <si>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</si>
  <si>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</si>
  <si>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</si>
  <si>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</si>
  <si>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</si>
  <si>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</si>
  <si>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</si>
  <si>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</si>
  <si>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</si>
  <si>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</si>
  <si>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</si>
  <si>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</si>
  <si>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</si>
  <si>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</si>
  <si>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</si>
  <si>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</si>
  <si>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</si>
  <si>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</si>
  <si>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</si>
  <si>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</si>
  <si>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</si>
  <si>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</si>
  <si>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</si>
  <si>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</si>
  <si>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</si>
  <si>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</si>
  <si>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</si>
  <si>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</si>
  <si>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</si>
  <si>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</si>
  <si>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</si>
  <si>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</si>
  <si>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</si>
  <si>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</si>
  <si>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</si>
  <si>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</si>
  <si>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</si>
  <si>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</si>
  <si>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</si>
  <si>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</si>
  <si>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</si>
  <si>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</si>
  <si>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</si>
  <si>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</si>
  <si>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</si>
  <si>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</si>
  <si>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</si>
  <si>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</si>
  <si>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</si>
  <si>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</si>
  <si>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</si>
  <si>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</si>
  <si>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</si>
  <si>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</si>
  <si>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</si>
  <si>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</si>
  <si>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</si>
  <si>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</si>
  <si>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</si>
  <si>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</si>
  <si>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</si>
  <si>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</si>
  <si>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</si>
  <si>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</si>
  <si>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</si>
  <si>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</si>
  <si>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</si>
  <si>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</si>
  <si>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</si>
  <si>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</si>
  <si>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</si>
  <si>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</si>
  <si>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</si>
  <si>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</si>
  <si>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</si>
  <si>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</si>
  <si>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</si>
  <si>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</si>
  <si>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</si>
  <si>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</si>
  <si>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</si>
  <si>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</si>
  <si>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</si>
  <si>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</si>
  <si>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</si>
  <si>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</si>
  <si>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</si>
  <si>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</si>
  <si>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</si>
  <si>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</si>
  <si>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</si>
  <si>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</si>
  <si>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</si>
  <si>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</si>
  <si>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</si>
  <si>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</si>
  <si>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</si>
  <si>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</si>
  <si>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</si>
  <si>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</si>
  <si>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</si>
  <si>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</si>
  <si>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</si>
  <si>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</si>
  <si>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</si>
  <si>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</si>
  <si>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</si>
  <si>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</si>
  <si>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</si>
  <si>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</si>
  <si>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</si>
  <si>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</si>
  <si>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</si>
  <si>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</si>
  <si>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</si>
  <si>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</si>
  <si>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</si>
  <si>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</si>
  <si>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</si>
  <si>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</si>
  <si>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</si>
  <si>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</si>
  <si>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</si>
  <si>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</si>
  <si>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</si>
  <si>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</si>
  <si>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</si>
  <si>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</si>
  <si>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</si>
  <si>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</si>
  <si>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</si>
  <si>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</si>
  <si>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</si>
  <si>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</si>
  <si>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</si>
  <si>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</si>
  <si>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</si>
  <si>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</si>
  <si>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</si>
  <si>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</si>
  <si>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</si>
  <si>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</si>
  <si>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</si>
  <si>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</si>
  <si>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</si>
  <si>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</si>
  <si>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</si>
  <si>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</si>
  <si>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</si>
  <si>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</si>
  <si>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</si>
  <si>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</si>
  <si>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</si>
  <si>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</si>
  <si>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</si>
  <si>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</si>
  <si>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</si>
  <si>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</si>
  <si>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</si>
  <si>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</si>
  <si>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</si>
  <si>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</si>
  <si>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</si>
  <si>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</si>
  <si>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</si>
  <si>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</si>
  <si>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</si>
  <si>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</si>
  <si>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</si>
  <si>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</si>
  <si>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</si>
  <si>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</si>
  <si>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</si>
  <si>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</si>
  <si>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</si>
  <si>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</si>
  <si>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</si>
  <si>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</si>
  <si>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</si>
  <si>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</si>
  <si>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</si>
  <si>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</si>
  <si>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</si>
  <si>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</si>
  <si>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</si>
  <si>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</si>
  <si>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</si>
  <si>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</si>
  <si>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</si>
  <si>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</si>
  <si>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</si>
  <si>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</si>
  <si>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</si>
  <si>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</si>
  <si>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</si>
  <si>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</si>
  <si>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</si>
  <si>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</si>
  <si>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</si>
  <si>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</si>
  <si>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</si>
  <si>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</si>
  <si>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</si>
  <si>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</si>
  <si>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</si>
  <si>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</si>
  <si>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</si>
  <si>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</si>
  <si>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</si>
  <si>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</si>
  <si>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</si>
  <si>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</si>
  <si>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</si>
  <si>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</si>
  <si>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</si>
  <si>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</si>
  <si>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</si>
  <si>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</si>
  <si>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</si>
  <si>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</si>
  <si>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</si>
  <si>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</si>
  <si>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</si>
  <si>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</si>
  <si>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</si>
  <si>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</si>
  <si>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</si>
  <si>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</si>
  <si>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</si>
  <si>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</si>
  <si>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</si>
  <si>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</si>
  <si>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</si>
  <si>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</si>
  <si>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</si>
  <si>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</si>
  <si>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</si>
  <si>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</si>
  <si>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</si>
  <si>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</si>
  <si>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</si>
  <si>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</si>
  <si>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</si>
  <si>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</si>
  <si>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</si>
  <si>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</si>
  <si>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</si>
  <si>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</si>
  <si>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</si>
  <si>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</si>
  <si>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</si>
  <si>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</si>
  <si>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</si>
  <si>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</si>
  <si>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</si>
  <si>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</si>
  <si>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</si>
  <si>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</si>
  <si>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</si>
  <si>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</si>
  <si>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</si>
  <si>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</si>
  <si>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</si>
  <si>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</si>
  <si>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</si>
  <si>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</si>
  <si>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</si>
  <si>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</si>
  <si>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</si>
  <si>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</si>
  <si>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</si>
  <si>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</si>
  <si>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</si>
  <si>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</si>
  <si>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</si>
  <si>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</si>
  <si>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</si>
  <si>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</si>
  <si>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</si>
  <si>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</si>
  <si>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</si>
  <si>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</si>
  <si>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</si>
  <si>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</si>
  <si>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</si>
  <si>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</si>
  <si>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</si>
  <si>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</si>
  <si>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</si>
  <si>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</si>
  <si>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</si>
  <si>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</si>
  <si>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</si>
  <si>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</si>
  <si>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</si>
  <si>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</si>
  <si>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</si>
  <si>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</si>
  <si>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</si>
  <si>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</si>
  <si>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</si>
  <si>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</si>
  <si>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</si>
  <si>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</si>
  <si>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</si>
  <si>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</si>
  <si>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</si>
  <si>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</si>
  <si>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</si>
  <si>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</si>
  <si>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</si>
  <si>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</si>
  <si>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</si>
  <si>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</si>
  <si>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</si>
  <si>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</si>
  <si>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</si>
  <si>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</si>
  <si>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</si>
  <si>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</si>
  <si>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</si>
  <si>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</si>
  <si>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</si>
  <si>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</si>
  <si>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</si>
  <si>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</si>
  <si>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</si>
  <si>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</si>
  <si>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</si>
  <si>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</si>
  <si>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</si>
  <si>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</si>
  <si>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</si>
  <si>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</si>
  <si>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</si>
  <si>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</si>
  <si>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</si>
  <si>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</si>
  <si>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</si>
  <si>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</si>
  <si>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</si>
  <si>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</si>
  <si>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</si>
  <si>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</si>
  <si>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</si>
  <si>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</si>
  <si>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</si>
  <si>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</si>
  <si>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</si>
  <si>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</si>
  <si>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</si>
  <si>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</si>
  <si>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</si>
  <si>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</si>
  <si>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</si>
  <si>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</si>
  <si>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</si>
  <si>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</si>
  <si>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</si>
  <si>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</si>
  <si>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</si>
  <si>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</si>
  <si>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</si>
  <si>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</si>
  <si>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</si>
  <si>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</si>
  <si>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</si>
  <si>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</si>
  <si>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</si>
  <si>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</si>
  <si>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</si>
  <si>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</si>
  <si>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</si>
  <si>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</si>
  <si>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</si>
  <si>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</si>
  <si>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</si>
  <si>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</si>
  <si>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</si>
  <si>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</si>
  <si>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</si>
  <si>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</si>
  <si>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</si>
  <si>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</si>
  <si>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</si>
  <si>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</si>
  <si>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</si>
  <si>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</si>
  <si>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</si>
  <si>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</si>
  <si>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</si>
  <si>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</si>
  <si>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</si>
  <si>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</si>
  <si>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</si>
  <si>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</si>
  <si>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</si>
  <si>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</si>
  <si>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</si>
  <si>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</si>
  <si>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</si>
  <si>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</si>
  <si>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</si>
  <si>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</si>
  <si>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</si>
  <si>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</si>
  <si>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</si>
  <si>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</si>
  <si>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</si>
  <si>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</si>
  <si>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</si>
  <si>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</si>
  <si>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</si>
  <si>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</si>
  <si>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</si>
  <si>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</si>
  <si>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</si>
  <si>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</si>
  <si>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</si>
  <si>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</si>
  <si>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</si>
  <si>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</si>
  <si>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</si>
  <si>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</si>
  <si>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</si>
  <si>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</si>
  <si>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</si>
  <si>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</si>
  <si>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</si>
  <si>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</si>
  <si>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</si>
  <si>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</si>
  <si>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</si>
  <si>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</si>
  <si>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</si>
  <si>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</si>
  <si>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</si>
  <si>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</si>
  <si>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</si>
  <si>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</si>
  <si>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</si>
  <si>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</si>
  <si>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</si>
  <si>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</si>
  <si>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</si>
  <si>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</si>
  <si>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</si>
  <si>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</si>
  <si>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</si>
  <si>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</si>
  <si>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</si>
  <si>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</si>
  <si>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</si>
  <si>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</si>
  <si>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</si>
  <si>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</si>
  <si>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</si>
  <si>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</si>
  <si>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</si>
  <si>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</si>
  <si>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</si>
  <si>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</si>
  <si>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</si>
  <si>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</si>
  <si>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</si>
  <si>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</si>
  <si>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</si>
  <si>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</si>
  <si>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</si>
  <si>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</si>
  <si>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</si>
  <si>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</si>
  <si>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</si>
  <si>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</si>
  <si>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</si>
  <si>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</si>
  <si>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</si>
  <si>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</si>
  <si>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</si>
  <si>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</si>
  <si>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</si>
  <si>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</si>
  <si>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</si>
  <si>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</si>
  <si>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</si>
  <si>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</si>
  <si>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</si>
  <si>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</si>
  <si>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</si>
  <si>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</si>
  <si>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</si>
  <si>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</si>
  <si>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</si>
  <si>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</si>
  <si>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</si>
  <si>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</si>
  <si>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</si>
  <si>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</si>
  <si>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</si>
  <si>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</si>
  <si>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</si>
  <si>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</si>
  <si>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</si>
  <si>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</si>
  <si>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</si>
  <si>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</si>
  <si>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</si>
  <si>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</si>
  <si>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</si>
  <si>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</si>
  <si>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</si>
  <si>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</si>
  <si>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</si>
  <si>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</si>
  <si>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</si>
  <si>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</si>
  <si>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</si>
  <si>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</si>
  <si>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</si>
  <si>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</si>
  <si>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</si>
  <si>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</si>
  <si>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</si>
  <si>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</si>
  <si>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</si>
  <si>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</si>
  <si>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</si>
  <si>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</si>
  <si>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</si>
  <si>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</si>
  <si>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</si>
  <si>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</si>
  <si>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</si>
  <si>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</si>
  <si>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</si>
  <si>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</si>
  <si>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</si>
  <si>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</si>
  <si>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</si>
  <si>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</si>
  <si>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</si>
  <si>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</si>
  <si>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</si>
  <si>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</si>
  <si>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</si>
  <si>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</si>
  <si>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</si>
  <si>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</si>
  <si>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</si>
  <si>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</si>
  <si>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</si>
  <si>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</si>
  <si>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</si>
  <si>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</si>
  <si>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</si>
  <si>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</si>
  <si>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</si>
  <si>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</si>
  <si>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</si>
  <si>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</si>
  <si>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</si>
  <si>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</si>
  <si>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</si>
  <si>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</si>
  <si>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</si>
  <si>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</si>
  <si>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</si>
  <si>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</si>
  <si>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</si>
  <si>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</si>
  <si>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</si>
  <si>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</si>
  <si>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</si>
  <si>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</si>
  <si>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</si>
  <si>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</si>
  <si>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</si>
  <si>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</si>
  <si>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</si>
  <si>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</si>
  <si>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</si>
  <si>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</si>
  <si>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</si>
  <si>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</si>
  <si>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</si>
  <si>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</si>
  <si>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</si>
  <si>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</si>
  <si>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</si>
  <si>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</si>
  <si>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</si>
  <si>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</si>
  <si>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</si>
  <si>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</si>
  <si>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</si>
  <si>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</si>
  <si>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</si>
  <si>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</si>
  <si>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</si>
  <si>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</si>
  <si>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</si>
  <si>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</si>
  <si>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</si>
  <si>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</si>
  <si>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</si>
  <si>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</si>
  <si>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</si>
  <si>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</si>
  <si>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</si>
  <si>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</si>
  <si>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</si>
  <si>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</si>
  <si>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</si>
  <si>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</si>
  <si>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</si>
  <si>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</si>
  <si>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</si>
  <si>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</si>
  <si>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</si>
  <si>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</si>
  <si>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</si>
  <si>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</si>
  <si>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</si>
  <si>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</si>
  <si>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</si>
  <si>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</si>
  <si>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</si>
  <si>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</si>
  <si>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</si>
  <si>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</si>
  <si>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</si>
  <si>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</si>
  <si>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</si>
  <si>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</si>
  <si>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</si>
  <si>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</si>
  <si>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</si>
  <si>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</si>
  <si>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</si>
  <si>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</si>
  <si>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</si>
  <si>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</si>
  <si>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</si>
  <si>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</si>
  <si>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</si>
  <si>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</si>
  <si>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</si>
  <si>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</si>
  <si>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</si>
  <si>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</si>
  <si>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</si>
  <si>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</si>
  <si>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</si>
  <si>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</si>
  <si>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</si>
  <si>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</si>
  <si>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</si>
  <si>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</si>
  <si>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</si>
  <si>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</si>
  <si>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</si>
  <si>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</si>
  <si>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</si>
  <si>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</si>
  <si>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</si>
  <si>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</si>
  <si>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</si>
  <si>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</si>
  <si>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</si>
  <si>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</si>
  <si>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</si>
  <si>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</si>
  <si>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</si>
  <si>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</si>
  <si>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</si>
  <si>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</si>
  <si>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</si>
  <si>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</si>
  <si>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</si>
  <si>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</si>
  <si>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</si>
  <si>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</si>
  <si>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</si>
  <si>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</si>
  <si>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</si>
  <si>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</si>
  <si>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</si>
  <si>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</si>
  <si>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</si>
  <si>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</si>
  <si>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</si>
  <si>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</si>
  <si>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</si>
  <si>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</si>
  <si>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</si>
  <si>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</si>
  <si>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</si>
  <si>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</si>
  <si>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</si>
  <si>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</si>
  <si>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</si>
  <si>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</si>
  <si>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</si>
  <si>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</si>
  <si>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</si>
  <si>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</si>
  <si>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</si>
  <si>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</si>
  <si>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</si>
  <si>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</si>
  <si>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</si>
  <si>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</si>
  <si>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</si>
  <si>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</si>
  <si>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</si>
  <si>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</si>
  <si>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</si>
  <si>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</si>
  <si>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</si>
  <si>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</si>
  <si>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</si>
  <si>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</si>
  <si>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</si>
  <si>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</si>
  <si>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</si>
  <si>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</si>
  <si>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</si>
  <si>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</si>
  <si>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</si>
  <si>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</si>
  <si>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</si>
  <si>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</si>
  <si>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</si>
  <si>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</si>
  <si>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</si>
  <si>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</si>
  <si>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</si>
  <si>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</si>
  <si>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</si>
  <si>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</si>
  <si>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</si>
  <si>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</si>
  <si>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</si>
  <si>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</si>
  <si>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</si>
  <si>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</si>
  <si>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</si>
  <si>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</si>
  <si>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</si>
  <si>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</si>
  <si>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</si>
  <si>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</si>
  <si>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</si>
  <si>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</si>
  <si>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</si>
  <si>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</si>
  <si>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</si>
  <si>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</si>
  <si>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</si>
  <si>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</si>
  <si>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</si>
  <si>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</si>
  <si>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</si>
  <si>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</si>
  <si>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</si>
  <si>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</si>
  <si>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</si>
  <si>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</si>
  <si>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</si>
  <si>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</si>
  <si>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</si>
  <si>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</si>
  <si>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</si>
  <si>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</si>
  <si>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</si>
  <si>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</si>
  <si>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</si>
  <si>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</si>
  <si>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</si>
  <si>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</si>
  <si>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</si>
  <si>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</si>
  <si>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</si>
  <si>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</si>
  <si>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</si>
  <si>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</si>
  <si>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</si>
  <si>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</si>
  <si>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</si>
  <si>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</si>
  <si>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</si>
  <si>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</si>
  <si>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</si>
  <si>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</si>
  <si>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</si>
  <si>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</si>
  <si>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</si>
  <si>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</si>
  <si>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</si>
  <si>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</si>
  <si>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</si>
  <si>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</si>
  <si>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</si>
  <si>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</si>
  <si>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</si>
  <si>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</si>
  <si>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</si>
  <si>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</si>
  <si>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</si>
  <si>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</si>
  <si>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</si>
  <si>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</si>
  <si>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</si>
  <si>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</si>
  <si>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</si>
  <si>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</si>
  <si>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</si>
  <si>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</si>
  <si>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</si>
  <si>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</si>
  <si>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</si>
  <si>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</si>
  <si>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</si>
  <si>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</si>
  <si>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</si>
  <si>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</si>
  <si>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</si>
  <si>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</si>
  <si>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</si>
  <si>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</si>
  <si>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</si>
  <si>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</si>
  <si>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</si>
  <si>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</si>
  <si>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</si>
  <si>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</si>
  <si>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</si>
  <si>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</si>
  <si>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</si>
  <si>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</si>
  <si>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</si>
  <si>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</si>
  <si>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</si>
  <si>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</si>
  <si>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</si>
  <si>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</si>
  <si>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</si>
  <si>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</si>
  <si>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</si>
  <si>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</si>
  <si>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</si>
  <si>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</si>
  <si>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</si>
  <si>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</si>
  <si>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</si>
  <si>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</si>
  <si>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</si>
  <si>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</si>
  <si>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</si>
  <si>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</si>
  <si>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</si>
  <si>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</si>
  <si>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</si>
  <si>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</si>
  <si>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</si>
  <si>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</si>
  <si>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</si>
  <si>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</si>
  <si>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</si>
  <si>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</si>
  <si>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</si>
  <si>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</si>
  <si>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</si>
  <si>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</si>
  <si>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</si>
  <si>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</si>
  <si>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</si>
  <si>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</si>
  <si>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</si>
  <si>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</si>
  <si>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</si>
  <si>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</si>
  <si>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</si>
  <si>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</si>
  <si>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</si>
  <si>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</si>
  <si>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</si>
  <si>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</si>
  <si>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</si>
  <si>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</si>
  <si>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</si>
  <si>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</si>
  <si>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</si>
  <si>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</si>
  <si>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</si>
  <si>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</si>
  <si>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</si>
  <si>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</si>
  <si>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</si>
  <si>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</si>
  <si>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</si>
  <si>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</si>
  <si>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</si>
  <si>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</si>
  <si>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</si>
  <si>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</si>
  <si>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</si>
  <si>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</si>
  <si>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</si>
  <si>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</si>
  <si>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</si>
  <si>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</si>
  <si>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</si>
  <si>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</si>
  <si>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</si>
  <si>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</si>
  <si>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</si>
  <si>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</si>
  <si>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</si>
  <si>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</si>
  <si>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</si>
  <si>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</si>
  <si>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</si>
  <si>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</si>
  <si>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</si>
  <si>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</si>
  <si>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</si>
  <si>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</si>
  <si>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</si>
  <si>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</si>
  <si>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</si>
  <si>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</si>
  <si>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</si>
  <si>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</si>
  <si>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</si>
  <si>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</si>
  <si>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</si>
  <si>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</si>
  <si>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</si>
  <si>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</si>
  <si>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</si>
  <si>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</si>
  <si>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</si>
  <si>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</si>
  <si>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</si>
  <si>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</si>
  <si>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</si>
  <si>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</si>
  <si>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</si>
  <si>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</si>
  <si>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</si>
  <si>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</si>
  <si>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</si>
  <si>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</si>
  <si>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</si>
  <si>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</si>
  <si>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</si>
  <si>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</si>
  <si>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</si>
  <si>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</si>
  <si>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</si>
  <si>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</si>
  <si>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</si>
  <si>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</si>
  <si>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</si>
  <si>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</si>
  <si>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</si>
  <si>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</si>
  <si>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</si>
  <si>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</si>
  <si>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</si>
  <si>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</si>
  <si>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</si>
  <si>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</si>
  <si>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</si>
  <si>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</si>
  <si>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</si>
  <si>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</si>
  <si>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</si>
  <si>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</si>
  <si>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</si>
  <si>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</si>
  <si>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</si>
  <si>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</si>
  <si>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</si>
  <si>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</si>
  <si>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</si>
  <si>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</si>
  <si>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</si>
  <si>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</si>
  <si>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</si>
  <si>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</si>
  <si>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</si>
  <si>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</si>
  <si>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</si>
  <si>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</si>
  <si>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</si>
  <si>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</si>
  <si>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</si>
  <si>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</si>
  <si>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</si>
  <si>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</si>
  <si>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</si>
  <si>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</si>
  <si>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</si>
  <si>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</si>
  <si>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</si>
  <si>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</si>
  <si>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</si>
  <si>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</si>
  <si>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</si>
  <si>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</si>
  <si>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</si>
  <si>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</si>
  <si>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</si>
  <si>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</si>
  <si>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</si>
  <si>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</si>
  <si>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</si>
  <si>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</si>
  <si>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</si>
  <si>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</si>
  <si>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</si>
  <si>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</si>
  <si>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</si>
  <si>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</si>
  <si>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</si>
  <si>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</si>
  <si>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</si>
  <si>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</si>
  <si>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</si>
  <si>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</si>
  <si>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</si>
  <si>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</si>
  <si>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</si>
  <si>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</si>
  <si>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</si>
  <si>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</si>
  <si>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</si>
  <si>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</si>
  <si>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</si>
  <si>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</si>
  <si>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</si>
  <si>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</si>
  <si>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</si>
  <si>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</si>
  <si>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</si>
  <si>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</si>
  <si>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</si>
  <si>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</si>
  <si>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</si>
  <si>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</si>
  <si>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</si>
  <si>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</si>
  <si>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</si>
  <si>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</si>
  <si>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</si>
  <si>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</si>
  <si>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</si>
  <si>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</si>
  <si>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</si>
  <si>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</si>
  <si>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</si>
  <si>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</si>
  <si>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</si>
  <si>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</si>
  <si>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</si>
  <si>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</si>
  <si>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</si>
  <si>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</si>
  <si>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</si>
  <si>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</si>
  <si>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</si>
  <si>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</si>
  <si>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</si>
  <si>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</si>
  <si>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</si>
  <si>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</si>
  <si>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</si>
  <si>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</si>
  <si>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</si>
  <si>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</si>
  <si>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</si>
  <si>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</si>
  <si>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</si>
  <si>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</si>
  <si>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</si>
  <si>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</si>
  <si>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</si>
  <si>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</si>
  <si>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</si>
  <si>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</si>
  <si>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</si>
  <si>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</si>
  <si>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</si>
  <si>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</si>
  <si>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</si>
  <si>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</si>
  <si>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</si>
  <si>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</si>
  <si>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</si>
  <si>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</si>
  <si>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</si>
  <si>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</si>
  <si>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</si>
  <si>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</si>
  <si>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</si>
  <si>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</si>
  <si>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</si>
  <si>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</si>
  <si>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</si>
  <si>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</si>
  <si>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</si>
  <si>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</si>
  <si>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</si>
  <si>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</si>
  <si>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</si>
  <si>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</si>
  <si>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</si>
  <si>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</si>
  <si>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</si>
  <si>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</si>
  <si>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</si>
  <si>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</si>
  <si>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</si>
  <si>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</si>
  <si>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</si>
  <si>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</si>
  <si>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</si>
  <si>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</si>
  <si>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</si>
  <si>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</si>
  <si>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</si>
  <si>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</si>
  <si>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</si>
  <si>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</si>
  <si>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</si>
  <si>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</si>
  <si>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</si>
  <si>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</si>
  <si>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</si>
  <si>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</si>
  <si>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</si>
  <si>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</si>
  <si>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</si>
  <si>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</si>
  <si>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</si>
  <si>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</si>
  <si>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</si>
  <si>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</si>
  <si>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</si>
  <si>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</si>
  <si>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</si>
  <si>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</si>
  <si>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</si>
  <si>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</si>
  <si>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</si>
  <si>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</si>
  <si>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</si>
  <si>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</si>
  <si>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</si>
  <si>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</si>
  <si>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</si>
  <si>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</si>
  <si>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</si>
  <si>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</si>
  <si>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</si>
  <si>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</si>
  <si>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</si>
  <si>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</si>
  <si>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</si>
  <si>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</si>
  <si>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</si>
  <si>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</si>
  <si>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</si>
  <si>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</si>
  <si>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</si>
  <si>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</si>
  <si>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</si>
  <si>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</si>
  <si>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</si>
  <si>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</si>
  <si>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</si>
  <si>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</si>
  <si>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</si>
  <si>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</si>
  <si>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</si>
  <si>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</si>
  <si>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</si>
  <si>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</si>
  <si>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</si>
  <si>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</si>
  <si>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</si>
  <si>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</si>
  <si>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</si>
  <si>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</si>
  <si>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</si>
  <si>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</si>
  <si>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</si>
  <si>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</si>
  <si>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</si>
  <si>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</si>
  <si>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</si>
  <si>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</si>
  <si>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</si>
  <si>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</si>
  <si>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</si>
  <si>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</si>
  <si>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</si>
  <si>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</si>
  <si>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</si>
  <si>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</si>
  <si>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</si>
  <si>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</si>
  <si>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</si>
  <si>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</si>
  <si>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</si>
  <si>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</si>
  <si>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</si>
  <si>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</si>
  <si>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</si>
  <si>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</si>
  <si>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</si>
  <si>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</si>
  <si>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</si>
  <si>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</si>
  <si>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</si>
  <si>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</si>
  <si>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</si>
  <si>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</si>
  <si>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</si>
  <si>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</si>
  <si>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</si>
  <si>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</si>
  <si>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</si>
  <si>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</si>
  <si>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</si>
  <si>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</si>
  <si>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</si>
  <si>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</si>
  <si>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</si>
  <si>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</si>
  <si>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</si>
  <si>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</si>
  <si>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</si>
  <si>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</si>
  <si>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</si>
  <si>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</si>
  <si>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</si>
  <si>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</si>
  <si>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</si>
  <si>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</si>
  <si>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</si>
  <si>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</si>
  <si>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</si>
  <si>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</si>
  <si>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</si>
  <si>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</si>
  <si>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</si>
  <si>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</si>
  <si>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</si>
  <si>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</si>
  <si>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</si>
  <si>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</si>
  <si>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</si>
  <si>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</si>
  <si>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</si>
  <si>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</si>
  <si>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</si>
  <si>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</si>
  <si>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</si>
  <si>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</si>
  <si>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</si>
  <si>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</si>
  <si>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</si>
  <si>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</si>
  <si>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</si>
  <si>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</si>
  <si>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</si>
  <si>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</si>
  <si>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</si>
  <si>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</si>
  <si>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</si>
  <si>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</si>
  <si>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</si>
  <si>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</si>
  <si>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</si>
  <si>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</si>
  <si>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</si>
  <si>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</si>
  <si>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</si>
  <si>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</si>
  <si>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</si>
  <si>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</si>
  <si>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</si>
  <si>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</si>
  <si>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</si>
  <si>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</si>
  <si>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</si>
  <si>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</si>
  <si>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</si>
  <si>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</si>
  <si>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</si>
  <si>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</si>
  <si>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</si>
  <si>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</si>
  <si>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</si>
  <si>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</si>
  <si>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</si>
  <si>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</si>
  <si>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</si>
  <si>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</si>
  <si>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</si>
  <si>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</si>
  <si>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</si>
  <si>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</si>
  <si>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</si>
  <si>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</si>
  <si>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</si>
  <si>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</si>
  <si>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</si>
  <si>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</si>
  <si>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</si>
  <si>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</si>
  <si>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</si>
  <si>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</si>
  <si>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</si>
  <si>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</si>
  <si>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</si>
  <si>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</si>
  <si>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</si>
  <si>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</si>
  <si>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</si>
  <si>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</si>
  <si>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</si>
  <si>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</si>
  <si>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</si>
  <si>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</si>
  <si>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</si>
  <si>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</si>
  <si>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</si>
  <si>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</si>
  <si>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</si>
  <si>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</si>
  <si>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</si>
  <si>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</si>
  <si>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</si>
  <si>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</si>
  <si>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</si>
  <si>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</si>
  <si>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</si>
  <si>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</si>
  <si>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</si>
  <si>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</si>
  <si>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</si>
  <si>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</si>
  <si>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</si>
  <si>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</si>
  <si>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</si>
  <si>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</si>
  <si>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</si>
  <si>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</si>
  <si>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</si>
  <si>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</si>
  <si>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</si>
  <si>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</si>
  <si>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</si>
  <si>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</si>
  <si>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</si>
  <si>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</si>
  <si>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</si>
  <si>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</si>
  <si>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</si>
  <si>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</si>
  <si>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</si>
  <si>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</si>
  <si>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</si>
  <si>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</si>
  <si>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</si>
  <si>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</si>
  <si>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</si>
  <si>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</si>
  <si>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</si>
  <si>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</si>
  <si>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</si>
  <si>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</si>
  <si>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</si>
  <si>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</si>
  <si>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</si>
  <si>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</si>
  <si>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</si>
  <si>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</si>
  <si>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</si>
  <si>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</si>
  <si>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</si>
  <si>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</si>
  <si>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</si>
  <si>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</si>
  <si>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</si>
  <si>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</si>
  <si>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</si>
  <si>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</si>
  <si>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</si>
  <si>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</si>
  <si>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</si>
  <si>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</si>
  <si>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</si>
  <si>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</si>
  <si>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</si>
  <si>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</si>
  <si>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</si>
  <si>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</si>
  <si>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</si>
  <si>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</si>
  <si>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</si>
  <si>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</si>
  <si>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</si>
  <si>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</si>
  <si>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</si>
  <si>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</si>
  <si>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</si>
  <si>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</si>
  <si>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</si>
  <si>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</si>
  <si>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</si>
  <si>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</si>
  <si>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</si>
  <si>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</si>
  <si>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</si>
  <si>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</si>
  <si>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</si>
  <si>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</si>
  <si>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</si>
  <si>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</si>
  <si>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</si>
  <si>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</si>
  <si>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</si>
  <si>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</si>
  <si>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</si>
  <si>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</si>
  <si>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</si>
  <si>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</si>
  <si>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</si>
  <si>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</si>
  <si>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</si>
  <si>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</si>
  <si>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</si>
  <si>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</si>
  <si>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</si>
  <si>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</si>
  <si>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</si>
  <si>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</si>
  <si>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</si>
  <si>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</si>
  <si>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</si>
  <si>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</si>
  <si>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</si>
  <si>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</si>
  <si>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</si>
  <si>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</si>
  <si>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</si>
  <si>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</si>
  <si>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</si>
  <si>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</si>
  <si>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</si>
  <si>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</si>
  <si>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</si>
  <si>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</si>
  <si>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</si>
  <si>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</si>
  <si>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</si>
  <si>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</si>
  <si>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</si>
  <si>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</si>
  <si>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</si>
  <si>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</si>
  <si>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</si>
  <si>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</si>
  <si>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</si>
  <si>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</si>
  <si>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</si>
  <si>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</si>
  <si>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</si>
  <si>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</si>
  <si>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</si>
  <si>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</si>
  <si>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</si>
  <si>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</si>
  <si>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</si>
  <si>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</si>
  <si>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</si>
  <si>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</si>
  <si>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</si>
  <si>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</si>
  <si>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</si>
  <si>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</si>
  <si>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</si>
  <si>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</si>
  <si>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</si>
  <si>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</si>
  <si>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</si>
  <si>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</si>
  <si>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</si>
  <si>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</si>
  <si>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</si>
  <si>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</si>
  <si>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</si>
  <si>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</si>
  <si>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</si>
  <si>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</si>
  <si>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</si>
  <si>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</si>
  <si>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</si>
  <si>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</si>
  <si>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</si>
  <si>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</si>
  <si>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</si>
  <si>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</si>
  <si>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</si>
  <si>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</si>
  <si>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</si>
  <si>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</si>
  <si>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</si>
  <si>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</si>
  <si>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</si>
  <si>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</si>
  <si>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</si>
  <si>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</si>
  <si>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</si>
  <si>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</si>
  <si>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</si>
  <si>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</si>
  <si>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</si>
  <si>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</si>
  <si>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</si>
  <si>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</si>
  <si>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</si>
  <si>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</si>
  <si>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</si>
  <si>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</si>
  <si>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</si>
  <si>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</si>
  <si>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</si>
  <si>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</si>
  <si>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</si>
  <si>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</si>
  <si>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</si>
  <si>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</si>
  <si>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</si>
  <si>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</si>
  <si>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</si>
  <si>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</si>
  <si>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</si>
  <si>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</si>
  <si>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</si>
  <si>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</si>
  <si>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</si>
  <si>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</si>
  <si>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</si>
  <si>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</si>
  <si>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</si>
  <si>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</si>
  <si>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</si>
  <si>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</si>
  <si>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</si>
  <si>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</si>
  <si>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</si>
  <si>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</si>
  <si>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</si>
  <si>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</si>
  <si>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</si>
  <si>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</si>
  <si>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</si>
  <si>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</si>
  <si>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</si>
  <si>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</si>
  <si>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</si>
  <si>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</si>
  <si>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</si>
  <si>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</si>
  <si>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</si>
  <si>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</si>
  <si>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</si>
  <si>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</si>
  <si>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</si>
  <si>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</si>
  <si>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</si>
  <si>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</si>
  <si>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</si>
  <si>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</si>
  <si>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</si>
  <si>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</si>
  <si>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</si>
  <si>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</si>
  <si>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</si>
  <si>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</si>
  <si>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</si>
  <si>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</si>
  <si>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</si>
  <si>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</si>
  <si>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</si>
  <si>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</si>
  <si>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</si>
  <si>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</si>
  <si>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</si>
  <si>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</si>
  <si>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</si>
  <si>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</si>
  <si>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</si>
  <si>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</si>
  <si>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</si>
  <si>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</si>
  <si>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</si>
  <si>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</si>
  <si>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</si>
  <si>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</si>
  <si>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</si>
  <si>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</si>
  <si>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</si>
  <si>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</si>
  <si>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</si>
  <si>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</si>
  <si>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</si>
  <si>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</si>
  <si>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</si>
  <si>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</si>
  <si>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</si>
  <si>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</si>
  <si>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</si>
  <si>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</si>
  <si>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</si>
  <si>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</si>
  <si>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</si>
  <si>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</si>
  <si>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</si>
  <si>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</si>
  <si>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</si>
  <si>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</si>
  <si>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</si>
  <si>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</si>
  <si>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</si>
  <si>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</si>
  <si>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</si>
  <si>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</si>
  <si>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</si>
  <si>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</si>
  <si>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</si>
  <si>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</si>
  <si>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</si>
  <si>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</si>
  <si>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</si>
  <si>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</si>
  <si>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</si>
  <si>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</si>
  <si>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</si>
  <si>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</si>
  <si>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</si>
  <si>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</si>
  <si>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</si>
  <si>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</si>
  <si>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</si>
  <si>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</si>
  <si>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</si>
  <si>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</si>
  <si>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</si>
  <si>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</si>
  <si>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</si>
  <si>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</si>
  <si>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</si>
  <si>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</si>
  <si>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</si>
  <si>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</si>
  <si>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</si>
  <si>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</si>
  <si>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</si>
  <si>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</si>
  <si>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</si>
  <si>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</si>
  <si>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</si>
  <si>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</si>
  <si>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</si>
  <si>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</si>
  <si>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</si>
  <si>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</si>
  <si>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</si>
  <si>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</si>
  <si>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</si>
  <si>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</si>
  <si>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</si>
  <si>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</si>
  <si>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</si>
  <si>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</si>
  <si>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</si>
  <si>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</si>
  <si>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</si>
  <si>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</si>
  <si>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</si>
  <si>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</si>
  <si>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</si>
  <si>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</si>
  <si>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</si>
  <si>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</si>
  <si>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</si>
  <si>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</si>
  <si>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</si>
  <si>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</si>
  <si>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</si>
  <si>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</si>
  <si>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</si>
  <si>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</si>
  <si>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</si>
  <si>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</si>
  <si>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</si>
  <si>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</si>
  <si>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</si>
  <si>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</si>
  <si>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</si>
  <si>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</si>
  <si>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</si>
  <si>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</si>
  <si>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</si>
  <si>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</si>
  <si>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</si>
  <si>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</si>
  <si>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</si>
  <si>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</si>
  <si>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</si>
  <si>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</si>
  <si>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</si>
  <si>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</si>
  <si>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</si>
  <si>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</si>
  <si>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</si>
  <si>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</si>
  <si>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</si>
  <si>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</si>
  <si>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</si>
  <si>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</si>
  <si>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</si>
  <si>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</si>
  <si>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</si>
  <si>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</si>
  <si>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</si>
  <si>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</si>
  <si>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</si>
  <si>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</si>
  <si>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</si>
  <si>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</si>
  <si>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</si>
  <si>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</si>
  <si>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</si>
  <si>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</si>
  <si>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</si>
  <si>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</si>
  <si>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</si>
  <si>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</si>
  <si>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</si>
  <si>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</si>
  <si>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</si>
  <si>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</si>
  <si>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</si>
  <si>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</si>
  <si>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</si>
  <si>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</si>
  <si>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</si>
  <si>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</si>
  <si>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</si>
  <si>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</si>
  <si>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</si>
  <si>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</si>
  <si>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</si>
  <si>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</si>
  <si>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</si>
  <si>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</si>
  <si>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</si>
  <si>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</si>
  <si>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</si>
  <si>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</si>
  <si>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</si>
  <si>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</si>
  <si>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</si>
  <si>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</si>
  <si>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</si>
  <si>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</si>
  <si>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</si>
  <si>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</si>
  <si>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</si>
  <si>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</si>
  <si>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</si>
  <si>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</si>
  <si>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</si>
  <si>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</si>
  <si>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</si>
  <si>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</si>
  <si>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</si>
  <si>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</si>
  <si>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</si>
  <si>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</si>
  <si>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</si>
  <si>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</si>
  <si>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</si>
  <si>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</si>
  <si>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</si>
  <si>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</si>
  <si>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</si>
  <si>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</si>
  <si>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</si>
  <si>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</si>
  <si>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</si>
  <si>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</si>
  <si>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</si>
  <si>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</si>
  <si>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</si>
  <si>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</si>
  <si>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</si>
  <si>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</si>
  <si>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</si>
  <si>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</si>
  <si>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</si>
  <si>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</si>
  <si>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</si>
  <si>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</si>
  <si>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</si>
  <si>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</si>
  <si>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</si>
  <si>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</si>
  <si>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</si>
  <si>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</si>
  <si>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</si>
  <si>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</si>
  <si>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</si>
  <si>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</si>
  <si>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</si>
  <si>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</si>
  <si>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</si>
  <si>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</si>
  <si>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</si>
  <si>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</si>
  <si>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</si>
  <si>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</si>
  <si>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</si>
  <si>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</si>
  <si>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</si>
  <si>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</si>
  <si>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</si>
  <si>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</si>
  <si>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</si>
  <si>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</si>
  <si>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</si>
  <si>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</si>
  <si>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</si>
  <si>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</si>
  <si>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</si>
  <si>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</si>
  <si>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</si>
  <si>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</si>
  <si>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</si>
  <si>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</si>
  <si>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</si>
  <si>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</si>
  <si>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</si>
  <si>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</si>
  <si>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</si>
  <si>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</si>
  <si>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</si>
  <si>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</si>
  <si>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</si>
  <si>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</si>
  <si>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</si>
  <si>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</si>
  <si>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</si>
  <si>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</si>
  <si>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</si>
  <si>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</si>
  <si>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</si>
  <si>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</si>
  <si>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</si>
  <si>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</si>
  <si>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</si>
  <si>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</si>
  <si>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</si>
  <si>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</si>
  <si>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</si>
  <si>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</si>
  <si>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</si>
  <si>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</si>
  <si>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</si>
  <si>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</si>
  <si>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</si>
  <si>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</si>
  <si>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</si>
  <si>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</si>
  <si>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</si>
  <si>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</si>
  <si>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</si>
  <si>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</si>
  <si>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</si>
  <si>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</si>
  <si>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</si>
  <si>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</si>
  <si>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</si>
  <si>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</si>
  <si>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</si>
  <si>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</si>
  <si>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</si>
  <si>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</si>
  <si>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</si>
  <si>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</si>
  <si>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</si>
  <si>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</si>
  <si>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</si>
  <si>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</si>
  <si>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</si>
  <si>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</si>
  <si>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</si>
  <si>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</si>
  <si>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</si>
  <si>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</si>
  <si>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</si>
  <si>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</si>
  <si>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</si>
  <si>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</si>
  <si>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</si>
  <si>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</si>
  <si>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</si>
  <si>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</si>
  <si>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</si>
  <si>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</si>
  <si>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</si>
  <si>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</si>
  <si>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</si>
  <si>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</si>
  <si>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</si>
  <si>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</si>
  <si>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</si>
  <si>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</si>
  <si>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</si>
  <si>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</si>
  <si>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</si>
  <si>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</si>
  <si>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</si>
  <si>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</si>
  <si>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</si>
  <si>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</si>
  <si>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</si>
  <si>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</si>
  <si>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</si>
  <si>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</si>
  <si>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</si>
  <si>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</si>
  <si>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</si>
  <si>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</si>
  <si>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</si>
  <si>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</si>
  <si>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</si>
  <si>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</si>
  <si>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</si>
  <si>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</si>
  <si>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</si>
  <si>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</si>
  <si>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</si>
  <si>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</si>
  <si>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</si>
  <si>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</si>
  <si>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</si>
  <si>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</si>
  <si>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</si>
  <si>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</si>
  <si>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</si>
  <si>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</si>
  <si>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</si>
  <si>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</si>
  <si>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</si>
  <si>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</si>
  <si>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</si>
  <si>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</si>
  <si>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</si>
  <si>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</si>
  <si>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</si>
  <si>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</si>
  <si>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</si>
  <si>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</si>
  <si>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</si>
  <si>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</si>
  <si>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</si>
  <si>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</si>
  <si>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</si>
  <si>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</si>
  <si>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</si>
  <si>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</si>
  <si>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</si>
  <si>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</si>
  <si>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</si>
  <si>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</si>
  <si>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</si>
  <si>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</si>
  <si>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</si>
  <si>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</si>
  <si>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</si>
  <si>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</si>
  <si>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</si>
  <si>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</si>
  <si>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</si>
  <si>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</si>
  <si>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</si>
  <si>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</si>
  <si>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</si>
  <si>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</si>
  <si>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</si>
  <si>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</si>
  <si>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</si>
  <si>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</si>
  <si>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</si>
  <si>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</si>
  <si>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</si>
  <si>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</si>
  <si>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</si>
  <si>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</si>
  <si>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</si>
  <si>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</si>
  <si>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</si>
  <si>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</si>
  <si>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</si>
  <si>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</si>
  <si>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</si>
  <si>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</si>
  <si>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</si>
  <si>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</si>
  <si>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</si>
  <si>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</si>
  <si>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</si>
  <si>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</si>
  <si>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</si>
  <si>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</si>
  <si>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</si>
  <si>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</si>
  <si>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</si>
  <si>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</si>
  <si>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</si>
  <si>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</si>
  <si>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</si>
  <si>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</si>
  <si>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</si>
  <si>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</si>
  <si>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</si>
  <si>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</si>
  <si>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</si>
  <si>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</si>
  <si>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</si>
  <si>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</si>
  <si>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</si>
  <si>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</si>
  <si>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</si>
  <si>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</si>
  <si>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</si>
  <si>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</si>
  <si>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</si>
  <si>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</si>
  <si>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</si>
  <si>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</si>
  <si>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</si>
  <si>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</si>
  <si>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</si>
  <si>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</si>
  <si>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</si>
  <si>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</si>
  <si>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</si>
  <si>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</si>
  <si>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</si>
  <si>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</si>
  <si>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</si>
  <si>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</si>
  <si>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</si>
  <si>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</si>
  <si>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</si>
  <si>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</si>
  <si>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</si>
  <si>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</si>
  <si>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</si>
  <si>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</si>
  <si>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</si>
  <si>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</si>
  <si>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</si>
  <si>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</si>
  <si>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</si>
  <si>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</si>
  <si>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</si>
  <si>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</si>
  <si>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</si>
  <si>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</si>
  <si>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</si>
  <si>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</si>
  <si>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</si>
  <si>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</si>
  <si>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</si>
  <si>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</si>
  <si>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</si>
  <si>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</si>
  <si>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</si>
  <si>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</si>
  <si>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</si>
  <si>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</si>
  <si>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</si>
  <si>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</si>
  <si>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</si>
  <si>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</si>
  <si>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</si>
  <si>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</si>
  <si>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</si>
  <si>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</si>
  <si>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</si>
  <si>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</si>
  <si>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</si>
  <si>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</si>
  <si>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</si>
  <si>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</si>
  <si>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</si>
  <si>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</si>
  <si>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</si>
  <si>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</si>
  <si>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</si>
  <si>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</si>
  <si>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</si>
  <si>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</si>
  <si>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</si>
  <si>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</si>
  <si>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</si>
  <si>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</si>
  <si>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</si>
  <si>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</si>
  <si>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</si>
  <si>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</si>
  <si>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</si>
  <si>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</si>
  <si>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</si>
  <si>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</si>
  <si>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</si>
  <si>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</si>
  <si>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</si>
  <si>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</si>
  <si>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</si>
  <si>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</si>
  <si>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</si>
  <si>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</si>
  <si>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</si>
  <si>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</si>
  <si>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</si>
  <si>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</si>
  <si>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</si>
  <si>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</si>
  <si>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</si>
  <si>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</si>
  <si>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</si>
  <si>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</si>
  <si>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</si>
  <si>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</si>
  <si>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</si>
  <si>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</si>
  <si>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</si>
  <si>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</si>
  <si>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</si>
  <si>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</si>
  <si>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</si>
  <si>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</si>
  <si>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</si>
  <si>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</si>
  <si>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</si>
  <si>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</si>
  <si>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</si>
  <si>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</si>
  <si>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</si>
  <si>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</si>
  <si>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</si>
  <si>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</si>
  <si>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</si>
  <si>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</si>
  <si>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</si>
  <si>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</si>
  <si>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</si>
  <si>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</si>
  <si>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</si>
  <si>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</si>
  <si>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</si>
  <si>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</si>
  <si>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</si>
  <si>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</si>
  <si>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</si>
  <si>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</si>
  <si>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</si>
  <si>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</si>
  <si>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</si>
  <si>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</si>
  <si>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</si>
  <si>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</si>
  <si>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</si>
  <si>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</si>
  <si>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</si>
  <si>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</si>
  <si>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</si>
  <si>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</si>
  <si>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</si>
  <si>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</si>
  <si>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</si>
  <si>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</si>
  <si>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</si>
  <si>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</si>
  <si>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</si>
  <si>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</si>
  <si>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</si>
  <si>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</si>
  <si>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</si>
  <si>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</si>
  <si>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</si>
  <si>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</si>
  <si>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</si>
  <si>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</si>
  <si>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</si>
  <si>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</si>
  <si>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</si>
  <si>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</si>
  <si>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</si>
  <si>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</si>
  <si>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</si>
  <si>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</si>
  <si>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</si>
  <si>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</si>
  <si>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</si>
  <si>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</si>
  <si>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</si>
  <si>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</si>
  <si>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</si>
  <si>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</si>
  <si>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</si>
  <si>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</si>
  <si>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</si>
  <si>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</si>
  <si>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</si>
  <si>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</si>
  <si>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</si>
  <si>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</si>
  <si>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</si>
  <si>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</si>
  <si>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</si>
  <si>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</si>
  <si>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</si>
  <si>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</si>
  <si>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</si>
  <si>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</si>
  <si>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</si>
  <si>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</si>
  <si>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</si>
  <si>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</si>
  <si>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</si>
  <si>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</si>
  <si>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</si>
  <si>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</si>
  <si>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</si>
  <si>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</si>
  <si>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</si>
  <si>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</si>
  <si>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</si>
  <si>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</si>
  <si>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</si>
  <si>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</si>
  <si>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</si>
  <si>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</si>
  <si>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</si>
  <si>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</si>
  <si>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</si>
  <si>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</si>
  <si>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</si>
  <si>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</si>
  <si>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</si>
  <si>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</si>
  <si>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</si>
  <si>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</si>
  <si>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</si>
  <si>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</si>
  <si>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</si>
  <si>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</si>
  <si>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</si>
  <si>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</si>
  <si>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</si>
  <si>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</si>
  <si>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</si>
  <si>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</si>
  <si>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</si>
  <si>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</si>
  <si>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</si>
  <si>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</si>
  <si>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</si>
  <si>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</si>
  <si>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</si>
  <si>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</si>
  <si>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</si>
  <si>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</si>
  <si>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</si>
  <si>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</si>
  <si>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</si>
  <si>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</si>
  <si>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</si>
  <si>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</si>
  <si>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</si>
  <si>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</si>
  <si>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</si>
  <si>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</si>
  <si>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</si>
  <si>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</si>
  <si>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</si>
  <si>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</si>
  <si>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</si>
  <si>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</si>
  <si>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</si>
  <si>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</si>
  <si>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</si>
  <si>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</si>
  <si>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</si>
  <si>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</si>
  <si>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</si>
  <si>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</si>
  <si>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</si>
  <si>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</si>
  <si>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</si>
  <si>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</si>
  <si>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</si>
  <si>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</si>
  <si>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</si>
  <si>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</si>
  <si>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</si>
  <si>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</si>
  <si>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</si>
  <si>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</si>
  <si>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</si>
  <si>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</si>
  <si>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</si>
  <si>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</si>
  <si>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</si>
  <si>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</si>
  <si>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</si>
  <si>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</si>
  <si>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</si>
  <si>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</si>
  <si>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</si>
  <si>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</si>
  <si>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</si>
  <si>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</si>
  <si>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</si>
  <si>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</si>
  <si>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</si>
  <si>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</si>
  <si>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</si>
  <si>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</si>
  <si>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</si>
  <si>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</si>
  <si>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</si>
  <si>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</si>
  <si>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</si>
  <si>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</si>
  <si>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</si>
  <si>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</si>
  <si>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</si>
  <si>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</si>
  <si>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</si>
  <si>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</si>
  <si>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</si>
  <si>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</si>
  <si>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</si>
  <si>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</si>
  <si>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</si>
  <si>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</si>
  <si>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</si>
  <si>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</si>
  <si>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</si>
  <si>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</si>
  <si>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</si>
  <si>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</si>
  <si>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</si>
  <si>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</si>
  <si>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</si>
  <si>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</si>
  <si>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</si>
  <si>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</si>
  <si>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</si>
  <si>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</si>
  <si>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</si>
  <si>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</si>
  <si>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</si>
  <si>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</si>
  <si>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</si>
  <si>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</si>
  <si>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</si>
  <si>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</si>
  <si>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</si>
  <si>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</si>
  <si>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</si>
  <si>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</si>
  <si>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</si>
  <si>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</si>
  <si>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</si>
  <si>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</si>
  <si>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</si>
  <si>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</si>
  <si>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</si>
  <si>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</si>
  <si>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</si>
  <si>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</si>
  <si>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</si>
  <si>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</si>
  <si>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</si>
  <si>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</si>
  <si>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</si>
  <si>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</si>
  <si>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</si>
  <si>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</si>
  <si>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</si>
  <si>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</si>
  <si>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</si>
  <si>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</si>
  <si>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</si>
  <si>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</si>
  <si>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</si>
  <si>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</si>
  <si>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</si>
  <si>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</si>
  <si>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</si>
  <si>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</si>
  <si>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</si>
  <si>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</si>
  <si>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</si>
  <si>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</si>
  <si>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</si>
  <si>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</si>
  <si>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</si>
  <si>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</si>
  <si>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</si>
  <si>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</si>
  <si>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</si>
  <si>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</si>
  <si>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</si>
  <si>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</si>
  <si>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</si>
  <si>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</si>
  <si>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</si>
  <si>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</si>
  <si>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</si>
  <si>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</si>
  <si>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</si>
  <si>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</si>
  <si>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</si>
  <si>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</si>
  <si>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</si>
  <si>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</si>
  <si>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</si>
  <si>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</si>
  <si>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</si>
  <si>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</si>
  <si>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</si>
  <si>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</si>
  <si>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</si>
  <si>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</si>
  <si>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</si>
  <si>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</si>
  <si>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</si>
  <si>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</si>
  <si>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</si>
  <si>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</si>
  <si>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</si>
  <si>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</si>
  <si>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</si>
  <si>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</si>
  <si>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</si>
  <si>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</si>
  <si>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</si>
  <si>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</si>
  <si>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</si>
  <si>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</si>
  <si>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</si>
  <si>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</si>
  <si>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</si>
  <si>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</si>
  <si>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</si>
  <si>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</si>
  <si>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</si>
  <si>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</si>
  <si>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</si>
  <si>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</si>
  <si>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</si>
  <si>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</si>
  <si>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</si>
  <si>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</si>
  <si>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</si>
  <si>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</si>
  <si>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</si>
  <si>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</si>
  <si>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</si>
  <si>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</si>
  <si>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</si>
  <si>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</si>
  <si>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</si>
  <si>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</si>
  <si>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</si>
  <si>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</si>
  <si>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</si>
  <si>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</si>
  <si>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</si>
  <si>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</si>
  <si>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</si>
  <si>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</si>
  <si>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</si>
  <si>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</si>
  <si>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</si>
  <si>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</si>
  <si>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</si>
  <si>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</si>
  <si>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</si>
  <si>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</si>
  <si>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</si>
  <si>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</si>
  <si>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</si>
  <si>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</si>
  <si>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</si>
  <si>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</si>
  <si>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</si>
  <si>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</si>
  <si>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</si>
  <si>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</si>
  <si>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</si>
  <si>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</si>
  <si>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</si>
  <si>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</si>
  <si>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</si>
  <si>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</si>
  <si>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</si>
  <si>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</si>
  <si>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</si>
  <si>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</si>
  <si>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</si>
  <si>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</si>
  <si>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</si>
  <si>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</si>
  <si>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</si>
  <si>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</si>
  <si>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</si>
  <si>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</si>
  <si>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</si>
  <si>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</si>
  <si>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</si>
  <si>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</si>
  <si>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</si>
  <si>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</si>
  <si>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</si>
  <si>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</si>
  <si>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</si>
  <si>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</si>
  <si>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</si>
  <si>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</si>
  <si>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</si>
  <si>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</si>
  <si>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</si>
  <si>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</si>
  <si>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</si>
  <si>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</si>
  <si>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</si>
  <si>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</si>
  <si>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</si>
  <si>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</si>
  <si>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</si>
  <si>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</si>
  <si>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</si>
  <si>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</si>
  <si>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</si>
  <si>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</si>
  <si>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</si>
  <si>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</si>
  <si>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</si>
  <si>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</si>
  <si>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</si>
  <si>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</si>
  <si>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</si>
  <si>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</si>
  <si>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</si>
  <si>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</si>
  <si>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</si>
  <si>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</si>
  <si>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</si>
  <si>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</si>
  <si>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</si>
  <si>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</si>
  <si>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</si>
  <si>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</si>
  <si>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</si>
  <si>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</si>
  <si>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</si>
  <si>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</si>
  <si>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</si>
  <si>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</si>
  <si>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</si>
  <si>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</si>
  <si>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</si>
  <si>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</si>
  <si>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</si>
  <si>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</si>
  <si>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</si>
  <si>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</si>
  <si>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</si>
  <si>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</si>
  <si>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</si>
  <si>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</si>
  <si>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</si>
  <si>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</si>
  <si>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</si>
  <si>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</si>
  <si>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</si>
  <si>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</si>
  <si>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</si>
  <si>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</si>
  <si>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</si>
  <si>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</si>
  <si>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</si>
  <si>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</si>
  <si>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</si>
  <si>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</si>
  <si>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</si>
  <si>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</si>
  <si>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</si>
  <si>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</si>
  <si>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</si>
  <si>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</si>
  <si>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</si>
  <si>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</si>
  <si>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</si>
  <si>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</si>
  <si>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</si>
  <si>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</si>
  <si>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</si>
  <si>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</si>
  <si>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</si>
  <si>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</si>
  <si>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</si>
  <si>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</si>
  <si>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</si>
  <si>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</si>
  <si>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</si>
  <si>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</si>
  <si>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</si>
  <si>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</si>
  <si>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</si>
  <si>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</si>
  <si>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</si>
  <si>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</si>
  <si>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</si>
  <si>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</si>
  <si>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</si>
  <si>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</si>
  <si>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</si>
  <si>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</si>
  <si>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</si>
  <si>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</si>
  <si>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</si>
  <si>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</si>
  <si>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</si>
  <si>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</si>
  <si>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</si>
  <si>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</si>
  <si>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</si>
  <si>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</si>
  <si>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</si>
  <si>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</si>
  <si>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</si>
  <si>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</si>
  <si>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</si>
  <si>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</si>
  <si>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</si>
  <si>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</si>
  <si>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</si>
  <si>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</si>
  <si>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</si>
  <si>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</si>
  <si>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</si>
  <si>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</si>
  <si>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</si>
  <si>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</si>
  <si>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</si>
  <si>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</si>
  <si>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</si>
  <si>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</si>
  <si>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</si>
  <si>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</si>
  <si>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</si>
  <si>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</si>
  <si>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</si>
  <si>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</si>
  <si>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</si>
  <si>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</si>
  <si>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</si>
  <si>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</si>
  <si>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</si>
  <si>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</si>
  <si>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</si>
  <si>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</si>
  <si>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</si>
  <si>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</si>
  <si>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</si>
  <si>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</si>
  <si>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</si>
  <si>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</si>
  <si>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</si>
  <si>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</si>
  <si>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</si>
  <si>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</si>
  <si>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</si>
  <si>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</si>
  <si>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</si>
  <si>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</si>
  <si>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</si>
  <si>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</si>
  <si>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</si>
  <si>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</si>
  <si>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</si>
  <si>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</si>
  <si>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</si>
  <si>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</si>
  <si>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</si>
  <si>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</si>
  <si>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</si>
  <si>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</si>
  <si>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</si>
  <si>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</si>
  <si>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</si>
  <si>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</si>
  <si>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</si>
  <si>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</si>
  <si>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</si>
  <si>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</si>
  <si>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</si>
  <si>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</si>
  <si>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</si>
  <si>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</si>
  <si>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</si>
  <si>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</si>
  <si>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</si>
  <si>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</si>
  <si>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</si>
  <si>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</si>
  <si>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</si>
  <si>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</si>
  <si>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</si>
  <si>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</si>
  <si>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</si>
  <si>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</si>
  <si>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</si>
  <si>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</si>
  <si>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</si>
  <si>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</si>
  <si>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</si>
  <si>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</si>
  <si>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</si>
  <si>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</si>
  <si>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</si>
  <si>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</si>
  <si>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</si>
  <si>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</si>
  <si>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</si>
  <si>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</si>
  <si>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</si>
  <si>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</si>
  <si>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</si>
  <si>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</si>
  <si>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</si>
  <si>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</si>
  <si>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</si>
  <si>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</si>
  <si>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</si>
  <si>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</si>
  <si>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</si>
  <si>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</si>
  <si>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</si>
  <si>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</si>
  <si>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</si>
  <si>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</si>
  <si>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</si>
  <si>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</si>
  <si>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</si>
  <si>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</si>
  <si>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</si>
  <si>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</si>
  <si>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</si>
  <si>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</si>
  <si>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</si>
  <si>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</si>
  <si>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</si>
  <si>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</si>
  <si>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</si>
  <si>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</si>
  <si>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</si>
  <si>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</si>
  <si>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</si>
  <si>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</si>
  <si>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</si>
  <si>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</si>
  <si>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</si>
  <si>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</si>
  <si>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</si>
  <si>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</si>
  <si>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</si>
  <si>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</si>
  <si>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</si>
  <si>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</si>
  <si>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</si>
  <si>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</si>
  <si>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</si>
  <si>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</si>
  <si>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</si>
  <si>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</si>
  <si>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</si>
  <si>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</si>
  <si>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</si>
  <si>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</si>
  <si>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</si>
  <si>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</si>
  <si>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</si>
  <si>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</si>
  <si>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</si>
  <si>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</si>
  <si>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</si>
  <si>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</si>
  <si>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</si>
  <si>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</si>
  <si>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</si>
  <si>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</si>
  <si>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</si>
  <si>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</si>
  <si>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</si>
  <si>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</si>
  <si>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</si>
  <si>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</si>
  <si>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</si>
  <si>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</si>
  <si>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</si>
  <si>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</si>
  <si>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</si>
  <si>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</si>
  <si>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</si>
  <si>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</si>
  <si>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</si>
  <si>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</si>
  <si>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</si>
  <si>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</si>
  <si>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</si>
  <si>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</si>
  <si>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</si>
  <si>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</si>
  <si>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</si>
  <si>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</si>
  <si>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</si>
  <si>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</si>
  <si>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</si>
  <si>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</si>
  <si>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</si>
  <si>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</si>
  <si>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</si>
  <si>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</si>
  <si>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</si>
  <si>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</si>
  <si>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</si>
  <si>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</si>
  <si>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</si>
  <si>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</si>
  <si>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</si>
  <si>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</si>
  <si>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</si>
  <si>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</si>
  <si>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</si>
  <si>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</si>
  <si>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</si>
  <si>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</si>
  <si>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</si>
  <si>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</si>
  <si>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</si>
  <si>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</si>
  <si>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</si>
  <si>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</si>
  <si>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</si>
  <si>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</si>
  <si>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</si>
  <si>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</si>
  <si>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</si>
  <si>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</si>
  <si>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</si>
  <si>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</si>
  <si>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</si>
  <si>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</si>
  <si>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</si>
  <si>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</si>
  <si>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</si>
  <si>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</si>
  <si>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</si>
  <si>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</si>
  <si>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</si>
  <si>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</si>
  <si>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</si>
  <si>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</si>
  <si>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</si>
  <si>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</si>
  <si>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</si>
  <si>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</si>
  <si>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</si>
  <si>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</si>
  <si>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</si>
  <si>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</si>
  <si>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</si>
  <si>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</si>
  <si>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</si>
  <si>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</si>
  <si>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</si>
  <si>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</si>
  <si>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</si>
  <si>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</si>
  <si>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</si>
  <si>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</si>
  <si>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</si>
  <si>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</si>
  <si>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</si>
  <si>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</si>
  <si>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</si>
  <si>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</si>
  <si>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</si>
  <si>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</si>
  <si>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</si>
  <si>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</si>
  <si>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</si>
  <si>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</si>
  <si>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</si>
  <si>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</si>
  <si>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</si>
  <si>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</si>
  <si>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</si>
  <si>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</si>
  <si>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</si>
  <si>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</si>
  <si>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</si>
  <si>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</si>
  <si>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</si>
  <si>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</si>
  <si>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</si>
  <si>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</si>
  <si>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</si>
  <si>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</si>
  <si>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</si>
  <si>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</si>
  <si>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</si>
  <si>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</si>
  <si>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</si>
  <si>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</si>
  <si>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</si>
  <si>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</si>
  <si>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</si>
  <si>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</si>
  <si>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</si>
  <si>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</si>
  <si>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</si>
  <si>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</si>
  <si>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</si>
  <si>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</si>
  <si>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</si>
  <si>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</si>
  <si>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</si>
  <si>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</si>
  <si>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</si>
  <si>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</si>
  <si>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</si>
  <si>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</si>
  <si>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</si>
  <si>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</si>
  <si>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</si>
  <si>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</si>
  <si>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</si>
  <si>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</si>
  <si>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</si>
  <si>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</si>
  <si>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</si>
  <si>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</si>
  <si>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</si>
  <si>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</si>
  <si>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</si>
  <si>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</si>
  <si>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</si>
  <si>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</si>
  <si>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</si>
  <si>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</si>
  <si>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</si>
  <si>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</si>
  <si>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</si>
  <si>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</si>
  <si>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</si>
  <si>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</si>
  <si>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</si>
  <si>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</si>
  <si>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</si>
  <si>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</si>
  <si>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</si>
  <si>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</si>
  <si>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</si>
  <si>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</si>
  <si>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</si>
  <si>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</si>
  <si>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</si>
  <si>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</si>
  <si>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</si>
  <si>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</si>
  <si>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</si>
  <si>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</si>
  <si>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</si>
  <si>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</si>
  <si>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</si>
  <si>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</si>
  <si>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</si>
  <si>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</si>
  <si>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</si>
  <si>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</si>
  <si>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</si>
  <si>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</si>
  <si>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</si>
  <si>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</si>
  <si>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</si>
  <si>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</si>
  <si>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</si>
  <si>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</si>
  <si>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</si>
  <si>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</si>
  <si>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</si>
  <si>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</si>
  <si>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</si>
  <si>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</si>
  <si>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</si>
  <si>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</si>
  <si>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</si>
  <si>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</si>
  <si>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</si>
  <si>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</si>
  <si>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</si>
  <si>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</si>
  <si>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</si>
  <si>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</si>
  <si>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</si>
  <si>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</si>
  <si>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</si>
  <si>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</si>
  <si>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</si>
  <si>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</si>
  <si>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</si>
  <si>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</si>
  <si>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</si>
  <si>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</si>
  <si>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</si>
  <si>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</si>
  <si>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</si>
  <si>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</si>
  <si>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</si>
  <si>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</si>
  <si>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</si>
  <si>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</si>
  <si>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</si>
  <si>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</si>
  <si>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</si>
  <si>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</si>
  <si>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</si>
  <si>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</si>
  <si>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</si>
  <si>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</si>
  <si>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</si>
  <si>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</si>
  <si>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</si>
  <si>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</si>
  <si>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</si>
  <si>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</si>
  <si>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</si>
  <si>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</si>
  <si>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</si>
  <si>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</si>
  <si>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</si>
  <si>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</si>
  <si>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</si>
  <si>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</si>
  <si>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</si>
  <si>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</si>
  <si>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</si>
  <si>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</si>
  <si>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</si>
  <si>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</si>
  <si>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</si>
  <si>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</si>
  <si>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</si>
  <si>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</si>
  <si>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</si>
  <si>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</si>
  <si>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</si>
  <si>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</si>
  <si>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</si>
  <si>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</si>
  <si>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</si>
  <si>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</si>
  <si>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</si>
  <si>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</si>
  <si>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</si>
  <si>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</si>
  <si>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</si>
  <si>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</si>
  <si>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</si>
  <si>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</si>
  <si>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</si>
  <si>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</si>
  <si>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</si>
  <si>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</si>
  <si>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</si>
  <si>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</si>
  <si>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</si>
  <si>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</si>
  <si>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</si>
  <si>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</si>
  <si>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</si>
  <si>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</si>
  <si>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</si>
  <si>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</si>
  <si>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</si>
  <si>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</si>
  <si>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</si>
  <si>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</si>
  <si>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</si>
  <si>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</si>
  <si>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</si>
  <si>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</si>
  <si>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</si>
  <si>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</si>
  <si>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</si>
  <si>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</si>
  <si>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</si>
  <si>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</si>
  <si>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</si>
  <si>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</si>
  <si>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</si>
  <si>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</si>
  <si>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</si>
  <si>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</si>
  <si>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</si>
  <si>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</si>
  <si>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</si>
  <si>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</si>
  <si>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</si>
  <si>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</si>
  <si>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</si>
  <si>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</si>
  <si>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</si>
  <si>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</si>
  <si>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</si>
  <si>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</si>
  <si>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</si>
  <si>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</si>
  <si>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</si>
  <si>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</si>
  <si>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</si>
  <si>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</si>
  <si>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</si>
  <si>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</si>
  <si>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</si>
  <si>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</si>
  <si>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</si>
  <si>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</si>
  <si>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</si>
  <si>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</si>
  <si>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</si>
  <si>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</si>
  <si>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</si>
  <si>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</si>
  <si>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</si>
  <si>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</si>
  <si>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</si>
  <si>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</si>
  <si>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</si>
  <si>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</si>
  <si>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</si>
  <si>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</si>
  <si>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</si>
  <si>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</si>
  <si>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</si>
  <si>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</si>
  <si>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</si>
  <si>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</si>
  <si>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</si>
  <si>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</si>
  <si>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</si>
  <si>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</si>
  <si>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</si>
  <si>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</si>
  <si>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</si>
  <si>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</si>
  <si>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</si>
  <si>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</si>
  <si>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</si>
  <si>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</si>
  <si>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</si>
  <si>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</si>
  <si>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</si>
  <si>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</si>
  <si>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</si>
  <si>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</si>
  <si>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</si>
  <si>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</si>
  <si>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</si>
  <si>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</si>
  <si>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</si>
  <si>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</si>
  <si>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</si>
  <si>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</si>
  <si>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</si>
  <si>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</si>
  <si>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</si>
  <si>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</si>
  <si>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</si>
  <si>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</si>
  <si>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</si>
  <si>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</si>
  <si>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</si>
  <si>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</si>
  <si>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</si>
  <si>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</si>
  <si>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</si>
  <si>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</si>
  <si>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</si>
  <si>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</si>
  <si>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</si>
  <si>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</si>
  <si>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</si>
  <si>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</si>
  <si>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</si>
  <si>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</si>
  <si>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</si>
  <si>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</si>
  <si>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</si>
  <si>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</si>
  <si>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</si>
  <si>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</si>
  <si>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</si>
  <si>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</si>
  <si>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</si>
  <si>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</si>
  <si>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</si>
  <si>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</si>
  <si>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</si>
  <si>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</si>
  <si>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</si>
  <si>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</si>
  <si>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</si>
  <si>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</si>
  <si>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</si>
  <si>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</si>
  <si>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</si>
  <si>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</si>
  <si>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</si>
  <si>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</si>
  <si>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</si>
  <si>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</si>
  <si>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</si>
  <si>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</si>
  <si>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</si>
  <si>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</si>
  <si>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</si>
  <si>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</si>
  <si>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</si>
  <si>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</si>
  <si>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</si>
  <si>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</si>
  <si>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</si>
  <si>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</si>
  <si>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</si>
  <si>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</si>
  <si>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</si>
  <si>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</si>
  <si>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</si>
  <si>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</si>
  <si>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</si>
  <si>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</si>
  <si>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</si>
  <si>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</si>
  <si>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</si>
  <si>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</si>
  <si>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</si>
  <si>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</si>
  <si>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</si>
  <si>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</si>
  <si>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</si>
  <si>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</si>
  <si>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</si>
  <si>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</si>
  <si>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</si>
  <si>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</si>
  <si>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</si>
  <si>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</si>
  <si>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</si>
  <si>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</si>
  <si>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</si>
  <si>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</si>
  <si>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</si>
  <si>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</si>
  <si>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</si>
  <si>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</si>
  <si>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</si>
  <si>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</si>
  <si>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</si>
  <si>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</si>
  <si>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</si>
  <si>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</si>
  <si>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</si>
  <si>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</si>
  <si>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</si>
  <si>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</si>
  <si>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</si>
  <si>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</si>
  <si>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</si>
  <si>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</si>
  <si>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</si>
  <si>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</si>
  <si>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</si>
  <si>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</si>
  <si>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</si>
  <si>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</si>
  <si>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</si>
  <si>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</si>
  <si>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</si>
  <si>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</si>
  <si>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</si>
  <si>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</si>
  <si>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</si>
  <si>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</si>
  <si>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</si>
  <si>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</si>
  <si>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</si>
  <si>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</si>
  <si>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</si>
  <si>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</si>
  <si>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</si>
  <si>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</si>
  <si>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</si>
  <si>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</si>
  <si>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</si>
  <si>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</si>
  <si>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</si>
  <si>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</si>
  <si>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</si>
  <si>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</si>
  <si>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</si>
  <si>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</si>
  <si>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</si>
  <si>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</si>
  <si>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</si>
  <si>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</si>
  <si>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</si>
  <si>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</si>
  <si>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</si>
  <si>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</si>
  <si>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</si>
  <si>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</si>
  <si>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</si>
  <si>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</si>
  <si>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</si>
  <si>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</si>
  <si>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</si>
  <si>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</si>
  <si>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</si>
  <si>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</si>
  <si>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</si>
  <si>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</si>
  <si>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</si>
  <si>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</si>
  <si>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</si>
  <si>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</si>
  <si>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</si>
  <si>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</si>
  <si>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</si>
  <si>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</si>
  <si>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</si>
  <si>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</si>
  <si>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</si>
  <si>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</si>
  <si>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</si>
  <si>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</si>
  <si>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</si>
  <si>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</si>
  <si>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</si>
  <si>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</si>
  <si>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</si>
  <si>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</si>
  <si>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</si>
  <si>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</si>
  <si>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</si>
  <si>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</si>
  <si>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</si>
  <si>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</si>
  <si>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</si>
  <si>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</si>
  <si>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</si>
  <si>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</si>
  <si>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</si>
  <si>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</si>
  <si>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</si>
  <si>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</si>
  <si>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</si>
  <si>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</si>
  <si>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</si>
  <si>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</si>
  <si>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</si>
  <si>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</si>
  <si>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</si>
  <si>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</si>
  <si>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</si>
  <si>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</si>
  <si>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</si>
  <si>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</si>
  <si>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</si>
  <si>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</si>
  <si>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</si>
  <si>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</si>
  <si>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</si>
  <si>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</si>
  <si>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</si>
  <si>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</si>
  <si>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</si>
  <si>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</si>
  <si>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</si>
  <si>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</si>
  <si>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</si>
  <si>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</si>
  <si>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</si>
  <si>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</si>
  <si>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</si>
  <si>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</si>
  <si>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</si>
  <si>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</si>
  <si>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</si>
  <si>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</si>
  <si>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</si>
  <si>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</si>
  <si>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</si>
  <si>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</si>
  <si>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</si>
  <si>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</si>
  <si>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</si>
  <si>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</si>
  <si>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</si>
  <si>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</si>
  <si>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</si>
  <si>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</si>
  <si>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</si>
  <si>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</si>
  <si>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</si>
  <si>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</si>
  <si>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</si>
  <si>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</si>
  <si>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</si>
  <si>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</si>
  <si>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</si>
  <si>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</si>
  <si>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</si>
  <si>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</si>
  <si>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</si>
  <si>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</si>
  <si>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</si>
  <si>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</si>
  <si>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</si>
  <si>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</si>
  <si>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</si>
  <si>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</si>
  <si>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</si>
  <si>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</si>
  <si>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</si>
  <si>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</si>
  <si>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</si>
  <si>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</si>
  <si>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</si>
  <si>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</si>
  <si>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</si>
  <si>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</si>
  <si>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</si>
  <si>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</si>
  <si>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</si>
  <si>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</si>
  <si>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</si>
  <si>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</si>
  <si>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</si>
  <si>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</si>
  <si>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</si>
  <si>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</si>
  <si>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</si>
  <si>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</si>
  <si>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</si>
  <si>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</si>
  <si>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</si>
  <si>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</si>
  <si>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</si>
  <si>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</si>
  <si>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</si>
  <si>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</si>
  <si>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</si>
  <si>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</si>
  <si>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</si>
  <si>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</si>
  <si>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</si>
  <si>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</si>
  <si>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</si>
  <si>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</si>
  <si>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</si>
  <si>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</si>
  <si>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</si>
  <si>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</si>
  <si>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</si>
  <si>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</si>
  <si>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</si>
  <si>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</si>
  <si>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</si>
  <si>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</si>
  <si>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</si>
  <si>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</si>
  <si>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</si>
  <si>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</si>
  <si>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</si>
  <si>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</si>
  <si>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</si>
  <si>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</si>
  <si>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</si>
  <si>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</si>
  <si>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</si>
  <si>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</si>
  <si>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</si>
  <si>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</si>
  <si>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</si>
  <si>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</si>
  <si>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</si>
  <si>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</si>
  <si>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</si>
  <si>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</si>
  <si>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</si>
  <si>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</si>
  <si>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</si>
  <si>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</si>
  <si>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</si>
  <si>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</si>
  <si>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</si>
  <si>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</si>
  <si>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</si>
  <si>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</si>
  <si>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</si>
  <si>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</si>
  <si>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</si>
  <si>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</si>
  <si>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</si>
  <si>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</si>
  <si>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</si>
  <si>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</si>
  <si>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</si>
  <si>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</si>
  <si>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</si>
  <si>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</si>
  <si>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</si>
  <si>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</si>
  <si>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</si>
  <si>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</si>
  <si>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</si>
  <si>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</si>
  <si>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</si>
  <si>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</si>
  <si>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</si>
  <si>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</si>
  <si>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</si>
  <si>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</si>
  <si>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</si>
  <si>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</si>
  <si>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</si>
  <si>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</si>
  <si>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</si>
  <si>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</si>
  <si>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</si>
  <si>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</si>
  <si>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</si>
  <si>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</si>
  <si>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</si>
  <si>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</si>
  <si>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</si>
  <si>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</si>
  <si>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</si>
  <si>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</si>
  <si>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</si>
  <si>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</si>
  <si>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</si>
  <si>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</si>
  <si>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</si>
  <si>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</si>
  <si>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</si>
  <si>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</si>
  <si>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</si>
  <si>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</si>
  <si>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</si>
  <si>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</si>
  <si>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</si>
  <si>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</si>
  <si>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</si>
  <si>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</si>
  <si>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</si>
  <si>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</si>
  <si>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</si>
  <si>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</si>
  <si>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</si>
  <si>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</si>
  <si>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</si>
  <si>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</si>
  <si>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</si>
  <si>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</si>
  <si>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</si>
  <si>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</si>
  <si>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</si>
  <si>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</si>
  <si>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</si>
  <si>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</si>
  <si>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</si>
  <si>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</si>
  <si>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</si>
  <si>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</si>
  <si>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</si>
  <si>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</si>
  <si>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</si>
  <si>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</si>
  <si>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</si>
  <si>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</si>
  <si>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</si>
  <si>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</si>
  <si>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</si>
  <si>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</si>
  <si>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</si>
  <si>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</si>
  <si>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</si>
  <si>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</si>
  <si>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</si>
  <si>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</si>
  <si>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</si>
  <si>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</si>
  <si>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</si>
  <si>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</si>
  <si>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</si>
  <si>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</si>
  <si>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</si>
  <si>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</si>
  <si>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</si>
  <si>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</si>
  <si>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</si>
  <si>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</si>
  <si>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</si>
  <si>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</si>
  <si>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</si>
  <si>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</si>
  <si>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</si>
  <si>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</si>
  <si>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</si>
  <si>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</si>
  <si>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</si>
  <si>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</si>
  <si>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</si>
  <si>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</si>
  <si>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</si>
  <si>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</si>
  <si>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</si>
  <si>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</si>
  <si>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</si>
  <si>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</si>
  <si>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</si>
  <si>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</si>
  <si>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</si>
  <si>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</si>
  <si>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</si>
  <si>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</si>
  <si>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</si>
  <si>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</si>
  <si>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</si>
  <si>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</si>
  <si>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</si>
  <si>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</si>
  <si>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</si>
  <si>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</si>
  <si>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</si>
  <si>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</si>
  <si>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</si>
  <si>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</si>
  <si>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</si>
  <si>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</si>
  <si>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</si>
  <si>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</si>
  <si>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</si>
  <si>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</si>
  <si>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</si>
  <si>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</si>
  <si>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</si>
  <si>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</si>
  <si>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</si>
  <si>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</si>
  <si>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</si>
  <si>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</si>
  <si>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</si>
  <si>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</si>
  <si>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</si>
  <si>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</si>
  <si>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</si>
  <si>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</si>
  <si>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</si>
  <si>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</si>
  <si>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</si>
  <si>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</si>
  <si>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</si>
  <si>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</si>
  <si>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</si>
  <si>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</si>
  <si>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</si>
  <si>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</si>
  <si>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</si>
  <si>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</si>
  <si>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</si>
  <si>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</si>
  <si>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</si>
  <si>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</si>
  <si>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</si>
  <si>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</si>
  <si>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</si>
  <si>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</si>
  <si>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</si>
  <si>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</si>
  <si>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</si>
  <si>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</si>
  <si>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</si>
  <si>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</si>
  <si>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</si>
  <si>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</si>
  <si>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</si>
  <si>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</si>
  <si>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</si>
  <si>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</si>
  <si>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</si>
  <si>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</si>
  <si>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</si>
  <si>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</si>
  <si>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</si>
  <si>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</si>
  <si>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</si>
  <si>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</si>
  <si>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</si>
  <si>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</si>
  <si>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</si>
  <si>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</si>
  <si>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</si>
  <si>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</si>
  <si>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</si>
  <si>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</si>
  <si>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</si>
  <si>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</si>
  <si>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</si>
  <si>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</si>
  <si>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</si>
  <si>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</si>
  <si>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</si>
  <si>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</si>
  <si>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</si>
  <si>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</si>
  <si>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</si>
  <si>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</si>
  <si>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</si>
  <si>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</si>
  <si>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</si>
  <si>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</si>
  <si>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</si>
  <si>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</si>
  <si>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</si>
  <si>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</si>
  <si>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</si>
  <si>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</si>
  <si>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</si>
  <si>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</si>
  <si>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</si>
  <si>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</si>
  <si>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</si>
  <si>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</si>
  <si>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</si>
  <si>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</si>
  <si>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</si>
  <si>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</si>
  <si>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</si>
  <si>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</si>
  <si>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</si>
  <si>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</si>
  <si>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</si>
  <si>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</si>
  <si>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</si>
  <si>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</si>
  <si>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</si>
  <si>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</si>
  <si>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</si>
  <si>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</si>
  <si>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</si>
  <si>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</si>
  <si>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</si>
  <si>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</si>
  <si>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</si>
  <si>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</si>
  <si>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</si>
  <si>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</si>
  <si>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</si>
  <si>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</si>
  <si>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</si>
  <si>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</si>
  <si>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</si>
  <si>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</si>
  <si>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</si>
  <si>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</si>
  <si>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</si>
  <si>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</si>
  <si>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</si>
  <si>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</si>
  <si>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</si>
  <si>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</si>
  <si>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</si>
  <si>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</si>
  <si>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</si>
  <si>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</si>
  <si>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</si>
  <si>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</si>
  <si>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</si>
  <si>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</si>
  <si>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</si>
  <si>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</si>
  <si>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</si>
  <si>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</si>
  <si>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</si>
  <si>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</si>
  <si>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</si>
  <si>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</si>
  <si>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</si>
  <si>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</si>
  <si>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</si>
  <si>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</si>
  <si>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</si>
  <si>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</si>
  <si>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</si>
  <si>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</si>
  <si>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</si>
  <si>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</si>
  <si>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</si>
  <si>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</si>
  <si>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</si>
  <si>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</si>
  <si>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</si>
  <si>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</si>
  <si>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</si>
  <si>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</si>
  <si>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</si>
  <si>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</si>
  <si>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</si>
  <si>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</si>
  <si>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</si>
  <si>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</si>
  <si>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</si>
  <si>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</si>
  <si>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</si>
  <si>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</si>
  <si>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</si>
  <si>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</si>
  <si>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</si>
  <si>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</si>
  <si>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</si>
  <si>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</si>
  <si>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</si>
  <si>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</si>
  <si>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</si>
  <si>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</si>
  <si>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</si>
  <si>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</si>
  <si>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</si>
  <si>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</si>
  <si>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</si>
  <si>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</si>
  <si>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</si>
  <si>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</si>
  <si>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</si>
  <si>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</si>
  <si>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</si>
  <si>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</si>
  <si>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</si>
  <si>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</si>
  <si>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</si>
  <si>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</si>
  <si>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</si>
  <si>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</si>
  <si>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</si>
  <si>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</si>
  <si>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</si>
  <si>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</si>
  <si>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</si>
  <si>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</si>
  <si>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</si>
  <si>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</si>
  <si>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</si>
  <si>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</si>
  <si>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</si>
  <si>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</si>
  <si>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</si>
  <si>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</si>
  <si>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</si>
  <si>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</si>
  <si>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</si>
  <si>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</si>
  <si>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</si>
  <si>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</si>
  <si>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</si>
  <si>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</si>
  <si>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</si>
  <si>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</si>
  <si>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</si>
  <si>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</si>
  <si>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</si>
  <si>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</si>
  <si>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</si>
  <si>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</si>
  <si>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</si>
  <si>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</si>
  <si>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</si>
  <si>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</si>
  <si>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</si>
  <si>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</si>
  <si>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</si>
  <si>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</si>
  <si>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</si>
  <si>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</si>
  <si>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</si>
  <si>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</si>
  <si>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</si>
  <si>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</si>
  <si>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</si>
  <si>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</si>
  <si>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</si>
  <si>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</si>
  <si>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</si>
  <si>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</si>
  <si>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</si>
  <si>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</si>
  <si>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</si>
  <si>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</si>
  <si>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</si>
  <si>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</si>
  <si>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</si>
  <si>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</si>
  <si>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</si>
  <si>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</si>
  <si>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</si>
  <si>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</si>
  <si>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</si>
  <si>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</si>
  <si>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</si>
  <si>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</si>
  <si>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</si>
  <si>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</si>
  <si>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</si>
  <si>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</si>
  <si>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</si>
  <si>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</si>
  <si>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</si>
  <si>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</si>
  <si>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</si>
  <si>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</si>
  <si>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</si>
  <si>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</si>
  <si>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</si>
  <si>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</si>
  <si>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</si>
  <si>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</si>
  <si>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</si>
  <si>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</si>
  <si>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</si>
  <si>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</si>
  <si>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</si>
  <si>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</si>
  <si>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</si>
  <si>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</si>
  <si>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</si>
  <si>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</si>
  <si>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</si>
  <si>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</si>
  <si>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</si>
  <si>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</si>
  <si>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</si>
  <si>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</si>
  <si>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</si>
  <si>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</si>
  <si>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</si>
  <si>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</si>
  <si>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</si>
  <si>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</si>
  <si>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</si>
  <si>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</si>
  <si>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</si>
  <si>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</si>
  <si>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</si>
  <si>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</si>
  <si>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</si>
  <si>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</si>
  <si>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</si>
  <si>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</si>
  <si>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</si>
  <si>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</si>
  <si>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</si>
  <si>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</si>
  <si>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</si>
  <si>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</si>
  <si>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</si>
  <si>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</si>
  <si>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</si>
  <si>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</si>
  <si>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</si>
  <si>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</si>
  <si>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</si>
  <si>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</si>
  <si>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</si>
  <si>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</si>
  <si>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</si>
  <si>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</si>
  <si>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</si>
  <si>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</si>
  <si>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</si>
  <si>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</si>
  <si>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</si>
  <si>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</si>
  <si>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</si>
  <si>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</si>
  <si>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</si>
  <si>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</si>
  <si>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</si>
  <si>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</si>
  <si>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</si>
  <si>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</si>
  <si>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</si>
  <si>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</si>
  <si>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</si>
  <si>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</si>
  <si>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</si>
  <si>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</si>
  <si>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</si>
  <si>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</si>
  <si>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</si>
  <si>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</si>
  <si>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</si>
  <si>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</si>
  <si>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</si>
  <si>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</si>
  <si>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</si>
  <si>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</si>
  <si>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</si>
  <si>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</si>
  <si>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</si>
  <si>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</si>
  <si>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</si>
  <si>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</si>
  <si>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</si>
  <si>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</si>
  <si>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</si>
  <si>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</si>
  <si>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</si>
  <si>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</si>
  <si>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</si>
  <si>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</si>
  <si>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</si>
  <si>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</si>
  <si>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</si>
  <si>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</si>
  <si>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</si>
  <si>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</si>
  <si>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</si>
  <si>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</si>
  <si>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</si>
  <si>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</si>
  <si>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</si>
  <si>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</si>
  <si>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</si>
  <si>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</si>
  <si>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</si>
  <si>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</si>
  <si>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</si>
  <si>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</si>
  <si>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</si>
  <si>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</si>
  <si>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</si>
  <si>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</si>
  <si>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</si>
  <si>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</si>
  <si>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</si>
  <si>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</si>
  <si>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</si>
  <si>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</si>
  <si>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</si>
  <si>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</si>
  <si>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</si>
  <si>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</si>
  <si>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</si>
  <si>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</si>
  <si>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</si>
  <si>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</si>
  <si>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</si>
  <si>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</si>
  <si>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</si>
  <si>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</si>
  <si>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</si>
  <si>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</si>
  <si>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</si>
  <si>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</si>
  <si>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</si>
  <si>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</si>
  <si>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</si>
  <si>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</si>
  <si>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</si>
  <si>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</si>
  <si>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</si>
  <si>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</si>
  <si>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</si>
  <si>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</si>
  <si>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</si>
  <si>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</si>
  <si>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</si>
  <si>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</si>
  <si>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</si>
  <si>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</si>
  <si>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</si>
  <si>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</si>
  <si>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</si>
  <si>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</si>
  <si>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</si>
  <si>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</si>
  <si>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</si>
  <si>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</si>
  <si>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</si>
  <si>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</si>
  <si>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</si>
  <si>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</si>
  <si>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</si>
  <si>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</si>
  <si>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</si>
  <si>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</si>
  <si>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</si>
  <si>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</si>
  <si>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</si>
  <si>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</si>
  <si>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</si>
  <si>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</si>
  <si>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</si>
  <si>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</si>
  <si>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</si>
  <si>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</si>
  <si>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</si>
  <si>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</si>
  <si>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</si>
  <si>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</si>
  <si>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</si>
  <si>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</si>
  <si>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</si>
  <si>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</si>
  <si>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</si>
  <si>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</si>
  <si>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</si>
  <si>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</si>
  <si>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</si>
  <si>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</si>
  <si>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</si>
  <si>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</si>
  <si>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</si>
  <si>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</si>
  <si>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</si>
  <si>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</si>
  <si>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</si>
  <si>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</si>
  <si>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</si>
  <si>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</si>
  <si>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</si>
  <si>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</si>
  <si>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</si>
  <si>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</si>
  <si>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</si>
  <si>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</si>
  <si>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</si>
  <si>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</si>
  <si>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</si>
  <si>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</si>
  <si>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</si>
  <si>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</si>
  <si>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</si>
  <si>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</si>
  <si>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</si>
  <si>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</si>
  <si>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</si>
  <si>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</si>
  <si>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</si>
  <si>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</si>
  <si>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</si>
  <si>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</si>
  <si>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</si>
  <si>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</si>
  <si>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</si>
  <si>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</si>
  <si>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</si>
  <si>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</si>
  <si>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</si>
  <si>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</si>
  <si>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</si>
  <si>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</si>
  <si>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</si>
  <si>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</si>
  <si>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</si>
  <si>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</si>
  <si>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</si>
  <si>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</si>
  <si>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</si>
  <si>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</si>
  <si>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</si>
  <si>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</si>
  <si>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</si>
  <si>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</si>
  <si>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</si>
  <si>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</si>
  <si>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</si>
  <si>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</si>
  <si>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</si>
  <si>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</si>
  <si>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</si>
  <si>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</si>
  <si>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</si>
  <si>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</si>
  <si>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</si>
  <si>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</si>
  <si>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</si>
  <si>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</si>
  <si>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</si>
  <si>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</si>
  <si>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</si>
  <si>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</si>
  <si>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</si>
  <si>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</si>
  <si>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</si>
  <si>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</si>
  <si>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</si>
  <si>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</si>
  <si>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</si>
  <si>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</si>
  <si>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</si>
  <si>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</si>
  <si>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</si>
  <si>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</si>
  <si>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</si>
  <si>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</si>
  <si>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</si>
  <si>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</si>
  <si>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</si>
  <si>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</si>
  <si>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</si>
  <si>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</si>
  <si>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</si>
  <si>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</si>
  <si>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</si>
  <si>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</si>
  <si>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</si>
  <si>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</si>
  <si>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</si>
  <si>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</si>
  <si>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</si>
  <si>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</si>
  <si>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</si>
  <si>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</si>
  <si>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</si>
  <si>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</si>
  <si>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</si>
  <si>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</si>
  <si>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</si>
  <si>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</si>
  <si>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</si>
  <si>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</si>
  <si>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</si>
  <si>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</si>
  <si>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</si>
  <si>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</si>
  <si>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</si>
  <si>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</si>
  <si>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</si>
  <si>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</si>
  <si>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</si>
  <si>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</si>
  <si>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</si>
  <si>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</si>
  <si>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</si>
  <si>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</si>
  <si>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</si>
  <si>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</si>
  <si>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</si>
  <si>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</si>
  <si>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</si>
  <si>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</si>
  <si>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</si>
  <si>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</si>
  <si>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</si>
  <si>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</si>
  <si>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</si>
  <si>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</si>
  <si>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</si>
  <si>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</si>
  <si>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</si>
  <si>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</si>
  <si>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</si>
  <si>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</si>
  <si>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</si>
  <si>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</si>
  <si>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</si>
  <si>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</si>
  <si>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</si>
  <si>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</si>
  <si>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</si>
  <si>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</si>
  <si>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</si>
  <si>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</si>
  <si>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</si>
  <si>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</si>
  <si>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</si>
  <si>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</si>
  <si>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</si>
  <si>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</si>
  <si>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</si>
  <si>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</si>
  <si>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</si>
  <si>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</si>
  <si>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</si>
  <si>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</si>
  <si>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</si>
  <si>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</si>
  <si>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</si>
  <si>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</si>
  <si>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</si>
  <si>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</si>
  <si>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</si>
  <si>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</si>
  <si>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</si>
  <si>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</si>
  <si>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</si>
  <si>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</si>
  <si>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</si>
  <si>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</si>
  <si>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</si>
  <si>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</si>
  <si>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</si>
  <si>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</si>
  <si>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</si>
  <si>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</si>
  <si>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</si>
  <si>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</si>
  <si>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</si>
  <si>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</si>
  <si>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</si>
  <si>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</si>
  <si>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</si>
  <si>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</si>
  <si>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</si>
  <si>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</si>
  <si>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</si>
  <si>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</si>
  <si>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</si>
  <si>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</si>
  <si>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</si>
  <si>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</si>
  <si>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</si>
  <si>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</si>
  <si>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</si>
  <si>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</si>
  <si>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</si>
  <si>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</si>
  <si>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</si>
  <si>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</si>
  <si>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</si>
  <si>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</si>
  <si>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</si>
  <si>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</si>
  <si>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</si>
  <si>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</si>
  <si>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</si>
  <si>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</si>
  <si>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</si>
  <si>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</si>
  <si>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</si>
  <si>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</si>
  <si>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</si>
  <si>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</si>
  <si>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</si>
  <si>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</si>
  <si>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</si>
  <si>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</si>
  <si>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</si>
  <si>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</si>
  <si>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</si>
  <si>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</si>
  <si>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</si>
  <si>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</si>
  <si>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</si>
  <si>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</si>
  <si>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</si>
  <si>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</si>
  <si>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</si>
  <si>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</si>
  <si>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</si>
  <si>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</si>
  <si>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</si>
  <si>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</si>
  <si>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</si>
  <si>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</si>
  <si>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</si>
  <si>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</si>
  <si>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</si>
  <si>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</si>
  <si>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</si>
  <si>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</si>
  <si>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</si>
  <si>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</si>
  <si>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</si>
  <si>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</si>
  <si>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</si>
  <si>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</si>
  <si>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</si>
  <si>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</si>
  <si>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</si>
  <si>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</si>
  <si>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</si>
  <si>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</si>
  <si>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</si>
  <si>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</si>
  <si>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</si>
  <si>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</si>
  <si>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</si>
  <si>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</si>
  <si>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</si>
  <si>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</si>
  <si>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</si>
  <si>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</si>
  <si>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</si>
  <si>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</si>
  <si>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</si>
  <si>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</si>
  <si>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</si>
  <si>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</si>
  <si>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</si>
  <si>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</si>
  <si>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</si>
  <si>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</si>
  <si>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</si>
  <si>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</si>
  <si>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</si>
  <si>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</si>
  <si>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</si>
  <si>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</si>
  <si>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</si>
  <si>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</si>
  <si>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</si>
  <si>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</si>
  <si>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</si>
  <si>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</si>
  <si>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</si>
  <si>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</si>
  <si>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</si>
  <si>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</si>
  <si>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</si>
  <si>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</si>
  <si>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</si>
  <si>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</si>
  <si>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</si>
  <si>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</si>
  <si>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</si>
  <si>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</si>
  <si>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</si>
  <si>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</si>
  <si>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</si>
  <si>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</si>
  <si>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</si>
  <si>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</si>
  <si>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</si>
  <si>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</si>
  <si>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</si>
  <si>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</si>
  <si>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</si>
  <si>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</si>
  <si>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</si>
  <si>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</si>
  <si>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</si>
  <si>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</si>
  <si>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</si>
  <si>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</si>
  <si>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</si>
  <si>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</si>
  <si>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</si>
  <si>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</si>
  <si>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</si>
  <si>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</si>
  <si>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</si>
  <si>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</si>
  <si>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</si>
  <si>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</si>
  <si>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</si>
  <si>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</si>
  <si>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</si>
  <si>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</si>
  <si>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</si>
  <si>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</si>
  <si>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</si>
  <si>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</si>
  <si>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</si>
  <si>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</si>
  <si>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</si>
  <si>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</si>
  <si>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</si>
  <si>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</si>
  <si>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</si>
  <si>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</si>
  <si>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</si>
  <si>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</si>
  <si>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</si>
  <si>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</si>
  <si>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</si>
  <si>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</si>
  <si>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</si>
  <si>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</si>
  <si>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</si>
  <si>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</si>
  <si>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</si>
  <si>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</si>
  <si>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</si>
  <si>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</si>
  <si>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</si>
  <si>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</si>
  <si>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</si>
  <si>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</si>
  <si>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</si>
  <si>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</si>
  <si>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</si>
  <si>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</si>
  <si>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</si>
  <si>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</si>
  <si>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</si>
  <si>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</si>
  <si>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</si>
  <si>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</si>
  <si>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</si>
  <si>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</si>
  <si>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</si>
  <si>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</si>
  <si>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</si>
  <si>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</si>
  <si>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</si>
  <si>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</si>
  <si>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</si>
  <si>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</si>
  <si>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</si>
  <si>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</si>
  <si>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</si>
  <si>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</si>
  <si>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</si>
  <si>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</si>
  <si>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</si>
  <si>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</si>
  <si>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</si>
  <si>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</si>
  <si>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</si>
  <si>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</si>
  <si>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</si>
  <si>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</si>
  <si>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</si>
  <si>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</si>
  <si>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</si>
  <si>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</si>
  <si>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</si>
  <si>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</si>
  <si>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</si>
  <si>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</si>
  <si>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</si>
  <si>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</si>
  <si>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</si>
  <si>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</si>
  <si>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</si>
  <si>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</si>
  <si>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</si>
  <si>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</si>
  <si>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</si>
  <si>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</si>
  <si>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</si>
  <si>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</si>
  <si>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</si>
  <si>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</si>
  <si>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</si>
  <si>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</si>
  <si>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</si>
  <si>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</si>
  <si>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</si>
  <si>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</si>
  <si>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</si>
  <si>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</si>
  <si>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</si>
  <si>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</si>
  <si>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</si>
  <si>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</si>
  <si>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</si>
  <si>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</si>
  <si>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</si>
  <si>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</si>
  <si>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</si>
  <si>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</si>
  <si>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</si>
  <si>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</si>
  <si>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</si>
  <si>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</si>
  <si>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</si>
  <si>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</si>
  <si>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</si>
  <si>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</si>
  <si>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</si>
  <si>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</si>
  <si>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</si>
  <si>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</si>
  <si>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</si>
  <si>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</si>
  <si>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</si>
  <si>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</si>
  <si>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</si>
  <si>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</si>
  <si>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</si>
  <si>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</si>
  <si>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</si>
  <si>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</si>
  <si>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</si>
  <si>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</si>
  <si>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</si>
  <si>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</si>
  <si>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</si>
  <si>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</si>
  <si>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</si>
  <si>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</si>
  <si>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</si>
  <si>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</si>
  <si>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</si>
  <si>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</si>
  <si>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</si>
  <si>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</si>
  <si>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</si>
  <si>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</si>
  <si>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</si>
  <si>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</si>
  <si>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</si>
  <si>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</si>
  <si>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</si>
  <si>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</si>
  <si>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</si>
  <si>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</si>
  <si>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</si>
  <si>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</si>
  <si>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</si>
  <si>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</si>
  <si>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</si>
  <si>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</si>
  <si>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</si>
  <si>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</si>
  <si>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</si>
  <si>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</si>
  <si>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</si>
  <si>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</si>
  <si>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</si>
  <si>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</si>
  <si>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</si>
  <si>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</si>
  <si>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</si>
  <si>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</si>
  <si>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</si>
  <si>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</si>
  <si>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</si>
  <si>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</si>
  <si>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</si>
  <si>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</si>
  <si>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</si>
  <si>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</si>
  <si>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</si>
  <si>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</si>
  <si>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</si>
  <si>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</si>
  <si>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</si>
  <si>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</si>
  <si>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</si>
  <si>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</si>
  <si>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</si>
  <si>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</si>
  <si>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</si>
  <si>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</si>
  <si>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</si>
  <si>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</si>
  <si>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</si>
  <si>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</si>
  <si>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</si>
  <si>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</si>
  <si>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</si>
  <si>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</si>
  <si>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</si>
  <si>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</si>
  <si>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</si>
  <si>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</si>
  <si>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</si>
  <si>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</si>
  <si>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</si>
  <si>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</si>
  <si>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</si>
  <si>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</si>
  <si>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</si>
  <si>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</si>
  <si>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</si>
  <si>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</si>
  <si>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</si>
  <si>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</si>
  <si>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</si>
  <si>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</si>
  <si>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</si>
  <si>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</si>
  <si>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</si>
  <si>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</si>
  <si>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</si>
  <si>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</si>
  <si>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</si>
  <si>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</si>
  <si>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</si>
  <si>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</si>
  <si>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</si>
  <si>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</si>
  <si>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</si>
  <si>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</si>
  <si>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</si>
  <si>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</si>
  <si>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</si>
  <si>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</si>
  <si>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</si>
  <si>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</si>
  <si>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</si>
  <si>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</si>
  <si>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</si>
  <si>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</si>
  <si>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</si>
  <si>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</si>
  <si>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</si>
  <si>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</si>
  <si>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</si>
  <si>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</si>
  <si>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</si>
  <si>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</si>
  <si>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</si>
  <si>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</si>
  <si>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</si>
  <si>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</si>
  <si>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</si>
  <si>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</si>
  <si>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</si>
  <si>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</si>
  <si>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</si>
  <si>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</si>
  <si>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</si>
  <si>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</si>
  <si>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</si>
  <si>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</si>
  <si>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</si>
  <si>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</si>
  <si>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</si>
  <si>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</si>
  <si>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</si>
  <si>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</si>
  <si>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</si>
  <si>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</si>
  <si>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</si>
  <si>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</si>
  <si>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</si>
  <si>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</si>
  <si>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</si>
  <si>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</si>
  <si>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</si>
  <si>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</si>
  <si>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</si>
  <si>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</si>
  <si>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</si>
  <si>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</si>
  <si>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</si>
  <si>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</si>
  <si>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</si>
  <si>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</si>
  <si>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</si>
  <si>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</si>
  <si>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</si>
  <si>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</si>
  <si>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</si>
  <si>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</si>
  <si>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</si>
  <si>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</si>
  <si>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</si>
  <si>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</si>
  <si>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</si>
  <si>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</si>
  <si>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</si>
  <si>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</si>
  <si>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</si>
  <si>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</si>
  <si>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</si>
  <si>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</si>
  <si>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</si>
  <si>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</si>
  <si>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</si>
  <si>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</si>
  <si>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</si>
  <si>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</si>
  <si>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</si>
  <si>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</si>
  <si>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</si>
  <si>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</si>
  <si>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</si>
  <si>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</si>
  <si>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</si>
  <si>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</si>
  <si>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</si>
  <si>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</si>
  <si>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</si>
  <si>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</si>
  <si>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</si>
  <si>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</si>
  <si>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</si>
  <si>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</si>
  <si>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</si>
  <si>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</si>
  <si>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</si>
  <si>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</si>
  <si>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</si>
  <si>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</si>
  <si>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</si>
  <si>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</si>
  <si>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</si>
  <si>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</si>
  <si>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</si>
  <si>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</si>
  <si>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</si>
  <si>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</si>
  <si>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</si>
  <si>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</si>
  <si>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</si>
  <si>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</si>
  <si>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</si>
  <si>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</si>
  <si>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</si>
  <si>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</si>
  <si>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</si>
  <si>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</si>
  <si>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</si>
  <si>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</si>
  <si>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</si>
  <si>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</si>
  <si>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</si>
  <si>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</si>
  <si>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</si>
  <si>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</si>
  <si>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</si>
  <si>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</si>
  <si>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</si>
  <si>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</si>
  <si>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</si>
  <si>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</si>
  <si>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</si>
  <si>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</si>
  <si>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</si>
  <si>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</si>
  <si>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</si>
  <si>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</si>
  <si>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</si>
  <si>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</si>
  <si>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</si>
  <si>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</si>
  <si>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</si>
  <si>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</si>
  <si>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</si>
  <si>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</si>
  <si>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</si>
  <si>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</si>
  <si>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</si>
  <si>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</si>
  <si>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</si>
  <si>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</si>
  <si>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</si>
  <si>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</si>
  <si>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</si>
  <si>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</si>
  <si>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</si>
  <si>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</si>
  <si>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</si>
  <si>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</si>
  <si>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</si>
  <si>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</si>
  <si>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</si>
  <si>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</si>
  <si>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</si>
  <si>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</si>
  <si>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</si>
  <si>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</si>
  <si>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</si>
  <si>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</si>
  <si>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</si>
  <si>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</si>
  <si>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</si>
  <si>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</si>
  <si>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</si>
  <si>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</si>
  <si>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</si>
  <si>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</si>
  <si>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</si>
  <si>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</si>
  <si>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</si>
  <si>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</si>
  <si>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</si>
  <si>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</si>
  <si>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</si>
  <si>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</si>
  <si>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</si>
  <si>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</si>
  <si>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</si>
  <si>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</si>
  <si>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</si>
  <si>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</si>
  <si>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</si>
  <si>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</si>
  <si>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</si>
  <si>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</si>
  <si>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</si>
  <si>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</si>
  <si>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</si>
  <si>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</si>
  <si>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</si>
  <si>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</si>
  <si>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</si>
  <si>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</si>
  <si>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</si>
  <si>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</si>
  <si>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</si>
  <si>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</si>
  <si>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</si>
  <si>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</si>
  <si>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</si>
  <si>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</si>
  <si>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</si>
  <si>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</si>
  <si>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</si>
  <si>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</si>
  <si>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</si>
  <si>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</si>
  <si>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</si>
  <si>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</si>
  <si>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</si>
  <si>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</si>
  <si>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</si>
  <si>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</si>
  <si>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</si>
  <si>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</si>
  <si>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</si>
  <si>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</si>
  <si>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</si>
  <si>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</si>
  <si>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</si>
  <si>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</si>
  <si>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</si>
  <si>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</si>
  <si>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</si>
  <si>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</si>
  <si>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</si>
  <si>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</si>
  <si>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</si>
  <si>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</si>
  <si>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</si>
  <si>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</si>
  <si>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</si>
  <si>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</si>
  <si>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</si>
  <si>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</si>
  <si>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</si>
  <si>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</si>
  <si>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</si>
  <si>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</si>
  <si>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</si>
  <si>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</si>
  <si>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</si>
  <si>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</si>
  <si>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</si>
  <si>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</si>
  <si>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</si>
  <si>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</si>
  <si>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</si>
  <si>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</si>
  <si>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</si>
  <si>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</si>
  <si>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</si>
  <si>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</si>
  <si>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</si>
  <si>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</si>
  <si>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</si>
  <si>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</si>
  <si>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</si>
  <si>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</si>
  <si>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</si>
  <si>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</si>
  <si>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</si>
  <si>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</si>
  <si>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</si>
  <si>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</si>
  <si>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</si>
  <si>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</si>
  <si>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</si>
  <si>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</si>
  <si>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</si>
  <si>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</si>
  <si>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</si>
  <si>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</si>
  <si>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</si>
  <si>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</si>
  <si>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</si>
  <si>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</si>
  <si>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</si>
  <si>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</si>
  <si>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</si>
  <si>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</si>
  <si>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</si>
  <si>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</si>
  <si>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</si>
  <si>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</si>
  <si>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</si>
  <si>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</si>
  <si>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</si>
  <si>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</si>
  <si>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</si>
  <si>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</si>
  <si>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</si>
  <si>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</si>
  <si>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</si>
  <si>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</si>
  <si>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</si>
  <si>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</si>
  <si>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</si>
  <si>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</si>
  <si>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</si>
  <si>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</si>
  <si>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</si>
  <si>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</si>
  <si>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</si>
  <si>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</si>
  <si>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</si>
  <si>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</si>
  <si>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</si>
  <si>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</si>
  <si>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</si>
  <si>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</si>
  <si>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</si>
  <si>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</si>
  <si>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</si>
  <si>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</si>
  <si>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</si>
  <si>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</si>
  <si>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</si>
  <si>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</si>
  <si>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</si>
  <si>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</si>
  <si>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</si>
  <si>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</si>
  <si>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</si>
  <si>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</si>
  <si>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</si>
  <si>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</si>
  <si>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</si>
  <si>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</si>
  <si>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</si>
  <si>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</si>
  <si>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</si>
  <si>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</si>
  <si>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</si>
  <si>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</si>
  <si>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</si>
  <si>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</si>
  <si>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</si>
  <si>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</si>
  <si>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</si>
  <si>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</si>
  <si>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</si>
  <si>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</si>
  <si>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</si>
  <si>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</si>
  <si>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</si>
  <si>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</si>
  <si>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</si>
  <si>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</si>
  <si>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</si>
  <si>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</si>
  <si>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</si>
  <si>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</si>
  <si>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</si>
  <si>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</si>
  <si>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</si>
  <si>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</si>
  <si>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</si>
  <si>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</si>
  <si>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</si>
  <si>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</si>
  <si>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</si>
  <si>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</si>
  <si>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</si>
  <si>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</si>
  <si>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</si>
  <si>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</si>
  <si>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</si>
  <si>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</si>
  <si>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</si>
  <si>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</si>
  <si>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</si>
  <si>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</si>
  <si>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</si>
  <si>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</si>
  <si>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</si>
  <si>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</si>
  <si>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</si>
  <si>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</si>
  <si>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</si>
  <si>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</si>
  <si>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</si>
  <si>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</si>
  <si>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</si>
  <si>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</si>
  <si>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</si>
  <si>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</si>
  <si>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</si>
  <si>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</si>
  <si>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</si>
  <si>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</si>
  <si>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</si>
  <si>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</si>
  <si>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</si>
  <si>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</si>
  <si>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</si>
  <si>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</si>
  <si>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</si>
  <si>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</si>
  <si>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</si>
  <si>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</si>
  <si>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</si>
  <si>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</si>
  <si>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</si>
  <si>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</si>
  <si>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</si>
  <si>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</si>
  <si>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</si>
  <si>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</si>
  <si>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</si>
  <si>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</si>
  <si>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</si>
  <si>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</si>
  <si>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</si>
  <si>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</si>
  <si>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</si>
  <si>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</si>
  <si>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</si>
  <si>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</si>
  <si>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</si>
  <si>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</si>
  <si>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</si>
  <si>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</si>
  <si>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</si>
  <si>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</si>
  <si>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</si>
  <si>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</si>
  <si>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</si>
  <si>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</si>
  <si>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</si>
  <si>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</si>
  <si>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</si>
  <si>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</si>
  <si>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</si>
  <si>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</si>
  <si>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</si>
  <si>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</si>
  <si>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</si>
  <si>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</si>
  <si>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</si>
  <si>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</si>
  <si>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</si>
  <si>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</si>
  <si>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</si>
  <si>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</si>
  <si>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</si>
  <si>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</si>
  <si>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</si>
  <si>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</si>
  <si>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</si>
  <si>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</si>
  <si>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</si>
  <si>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</si>
  <si>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</si>
  <si>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</si>
  <si>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</si>
  <si>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</si>
  <si>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</si>
  <si>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</si>
  <si>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</si>
  <si>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</si>
  <si>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</si>
  <si>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</si>
  <si>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</si>
  <si>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</si>
  <si>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</si>
  <si>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</si>
  <si>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</si>
  <si>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</si>
  <si>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</si>
  <si>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</si>
  <si>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</si>
  <si>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</si>
  <si>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</si>
  <si>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</si>
  <si>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</si>
  <si>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</si>
  <si>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</si>
  <si>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</si>
  <si>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</si>
  <si>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</si>
  <si>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</si>
  <si>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</si>
  <si>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</si>
  <si>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</si>
  <si>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</si>
  <si>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</si>
  <si>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</si>
  <si>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</si>
  <si>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</si>
  <si>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</si>
  <si>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</si>
  <si>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</si>
  <si>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</si>
  <si>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</si>
  <si>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</si>
  <si>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</si>
  <si>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</si>
  <si>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</si>
  <si>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</si>
  <si>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</si>
  <si>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</si>
  <si>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</si>
  <si>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</si>
  <si>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</si>
  <si>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</si>
  <si>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</si>
  <si>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</si>
  <si>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</si>
  <si>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</si>
  <si>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</si>
  <si>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</si>
  <si>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</si>
  <si>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</si>
  <si>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</si>
  <si>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</si>
  <si>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</si>
  <si>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</si>
  <si>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</si>
  <si>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</si>
  <si>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</si>
  <si>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</si>
  <si>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</si>
  <si>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</si>
  <si>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</si>
  <si>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</si>
  <si>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</si>
  <si>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</si>
  <si>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</si>
  <si>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</si>
  <si>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</si>
  <si>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</si>
  <si>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</si>
  <si>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</si>
  <si>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</si>
  <si>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</si>
  <si>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</si>
  <si>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</si>
  <si>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</si>
  <si>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</si>
  <si>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</si>
  <si>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</si>
  <si>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</si>
  <si>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</si>
  <si>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</si>
  <si>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</si>
  <si>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</si>
  <si>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</si>
  <si>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</si>
  <si>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</si>
  <si>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</si>
  <si>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</si>
  <si>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</si>
  <si>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</si>
  <si>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</si>
  <si>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</si>
  <si>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</si>
  <si>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</si>
  <si>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</si>
  <si>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</si>
  <si>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</si>
  <si>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</si>
  <si>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</si>
  <si>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</si>
  <si>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</si>
  <si>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</si>
  <si>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</si>
  <si>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</si>
  <si>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</si>
  <si>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</si>
  <si>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</si>
  <si>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</si>
  <si>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</si>
  <si>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</si>
  <si>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</si>
  <si>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</si>
  <si>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</si>
  <si>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</si>
  <si>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</si>
  <si>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</si>
  <si>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</si>
  <si>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</si>
  <si>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</si>
  <si>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</si>
  <si>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</si>
  <si>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</si>
  <si>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</si>
  <si>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</si>
  <si>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</si>
  <si>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</si>
  <si>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</si>
  <si>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</si>
  <si>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</si>
  <si>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</si>
  <si>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</si>
  <si>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</si>
  <si>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</si>
  <si>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</si>
  <si>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</si>
  <si>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</si>
  <si>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</si>
  <si>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</si>
  <si>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</si>
  <si>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</si>
  <si>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</si>
  <si>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</si>
  <si>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</si>
  <si>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</si>
  <si>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</si>
  <si>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</si>
  <si>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</si>
  <si>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</si>
  <si>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</si>
  <si>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</si>
  <si>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</si>
  <si>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</si>
  <si>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</si>
  <si>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</si>
  <si>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</si>
  <si>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</si>
  <si>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</si>
  <si>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</si>
  <si>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</si>
  <si>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</si>
  <si>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</si>
  <si>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</si>
  <si>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</si>
  <si>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</si>
  <si>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</si>
  <si>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</si>
  <si>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</si>
  <si>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</si>
  <si>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</si>
  <si>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</si>
  <si>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</si>
  <si>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</si>
  <si>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</si>
  <si>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</si>
  <si>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</si>
  <si>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</si>
  <si>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</si>
  <si>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</si>
  <si>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</si>
  <si>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</si>
  <si>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</si>
  <si>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</si>
  <si>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</si>
  <si>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</si>
  <si>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</si>
  <si>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</si>
  <si>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</si>
  <si>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</si>
  <si>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</si>
  <si>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</si>
  <si>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</si>
  <si>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</si>
  <si>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</si>
  <si>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</si>
  <si>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</si>
  <si>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</si>
  <si>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</si>
  <si>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</si>
  <si>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</si>
  <si>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</si>
  <si>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</si>
  <si>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</si>
  <si>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</si>
  <si>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</si>
  <si>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</si>
  <si>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</si>
  <si>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</si>
  <si>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</si>
  <si>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</si>
  <si>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</si>
  <si>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</si>
  <si>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</si>
  <si>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</si>
  <si>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</si>
  <si>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</si>
  <si>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</si>
  <si>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</si>
  <si>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</si>
  <si>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</si>
  <si>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</si>
  <si>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</si>
  <si>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</si>
  <si>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</si>
  <si>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</si>
  <si>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</si>
  <si>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</si>
  <si>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</si>
  <si>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</si>
  <si>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</si>
  <si>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</si>
  <si>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</si>
  <si>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</si>
  <si>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</si>
  <si>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</si>
  <si>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</si>
  <si>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</si>
  <si>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</si>
  <si>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</si>
  <si>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</si>
  <si>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</si>
  <si>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</si>
  <si>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</si>
  <si>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</si>
  <si>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</si>
  <si>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</si>
  <si>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</si>
  <si>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</si>
  <si>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</si>
  <si>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</si>
  <si>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</si>
  <si>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</si>
  <si>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</si>
  <si>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</si>
  <si>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</si>
  <si>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</si>
  <si>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</si>
  <si>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</si>
  <si>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</si>
  <si>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</si>
  <si>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</si>
  <si>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</si>
  <si>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</si>
  <si>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</si>
  <si>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</si>
  <si>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</si>
  <si>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</si>
  <si>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</si>
  <si>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</si>
  <si>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</si>
  <si>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</si>
  <si>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</si>
  <si>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</si>
  <si>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</si>
  <si>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</si>
  <si>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</si>
  <si>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</si>
  <si>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</si>
  <si>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</si>
  <si>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</si>
  <si>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</si>
  <si>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</si>
  <si>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</si>
  <si>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</si>
  <si>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</si>
  <si>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</si>
  <si>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</si>
  <si>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</si>
  <si>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</si>
  <si>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</si>
  <si>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</si>
  <si>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</si>
  <si>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</si>
  <si>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</si>
  <si>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</si>
  <si>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</si>
  <si>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</si>
  <si>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</si>
  <si>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</si>
  <si>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</si>
  <si>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</si>
  <si>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</si>
  <si>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</si>
  <si>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</si>
  <si>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</si>
  <si>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</si>
  <si>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</si>
  <si>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</si>
  <si>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</si>
  <si>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</si>
  <si>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</si>
  <si>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</si>
  <si>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</si>
  <si>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</si>
  <si>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</si>
  <si>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</si>
  <si>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</si>
  <si>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</si>
  <si>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</si>
  <si>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</si>
  <si>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</si>
  <si>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</si>
  <si>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</si>
  <si>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</si>
  <si>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</si>
  <si>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</si>
  <si>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</si>
  <si>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</si>
  <si>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</si>
  <si>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</si>
  <si>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</si>
  <si>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</si>
  <si>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</si>
  <si>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</si>
  <si>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</si>
  <si>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</si>
  <si>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</si>
  <si>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</si>
  <si>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</si>
  <si>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</si>
  <si>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</si>
  <si>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</si>
  <si>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</si>
  <si>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</si>
  <si>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</si>
  <si>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</si>
  <si>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</si>
  <si>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</si>
  <si>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</si>
  <si>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</si>
  <si>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</si>
  <si>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</si>
  <si>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</si>
  <si>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</si>
  <si>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</si>
  <si>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</si>
  <si>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</si>
  <si>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</si>
  <si>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</si>
  <si>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</si>
  <si>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</si>
  <si>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</si>
  <si>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</si>
  <si>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</si>
  <si>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</si>
  <si>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</si>
  <si>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</si>
  <si>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</si>
  <si>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</si>
  <si>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</si>
  <si>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</si>
  <si>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</si>
  <si>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</si>
  <si>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</si>
  <si>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</si>
  <si>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</si>
  <si>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</si>
  <si>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</si>
  <si>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</si>
  <si>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</si>
  <si>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</si>
  <si>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</si>
  <si>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</si>
  <si>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</si>
  <si>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</si>
  <si>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</si>
  <si>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</si>
  <si>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</si>
  <si>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</si>
  <si>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</si>
  <si>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</si>
  <si>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</si>
  <si>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</si>
  <si>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</si>
  <si>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</si>
  <si>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</si>
  <si>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</si>
  <si>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</si>
  <si>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</si>
  <si>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</si>
  <si>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</si>
  <si>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</si>
  <si>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</si>
  <si>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</si>
  <si>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</si>
  <si>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</si>
  <si>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</si>
  <si>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</si>
  <si>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</si>
  <si>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</si>
  <si>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</si>
  <si>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</si>
  <si>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</si>
  <si>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</si>
  <si>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</si>
  <si>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</si>
  <si>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</si>
  <si>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</si>
  <si>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</si>
  <si>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</si>
  <si>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</si>
  <si>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</si>
  <si>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</si>
  <si>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</si>
  <si>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</si>
  <si>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</si>
  <si>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</si>
  <si>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</si>
  <si>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</si>
  <si>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</si>
  <si>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</si>
  <si>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</si>
  <si>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</si>
  <si>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</si>
  <si>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</si>
  <si>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</si>
  <si>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</si>
  <si>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</si>
  <si>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</si>
  <si>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</si>
  <si>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</si>
  <si>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</si>
  <si>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</si>
  <si>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</si>
  <si>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</si>
  <si>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</si>
  <si>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</si>
  <si>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</si>
  <si>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</si>
  <si>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</si>
  <si>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</si>
  <si>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</si>
  <si>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</si>
  <si>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</si>
  <si>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</si>
  <si>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</si>
  <si>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</si>
  <si>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</si>
  <si>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</si>
  <si>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</si>
  <si>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</si>
  <si>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</si>
  <si>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</si>
  <si>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</si>
  <si>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</si>
  <si>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</si>
  <si>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</si>
  <si>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</si>
  <si>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</si>
  <si>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</si>
  <si>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</si>
  <si>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</si>
  <si>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</si>
  <si>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</si>
  <si>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</si>
  <si>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</si>
  <si>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</si>
  <si>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</si>
  <si>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</si>
  <si>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</si>
  <si>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</si>
  <si>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</si>
  <si>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</si>
  <si>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</si>
  <si>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</si>
  <si>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</si>
  <si>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</si>
  <si>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</si>
  <si>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</si>
  <si>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</si>
  <si>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</si>
  <si>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</si>
  <si>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</si>
  <si>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</si>
  <si>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</si>
  <si>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</si>
  <si>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</si>
  <si>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</si>
  <si>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</si>
  <si>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</si>
  <si>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</si>
  <si>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</si>
  <si>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</si>
  <si>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</si>
  <si>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</si>
  <si>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</si>
  <si>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</si>
  <si>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</si>
  <si>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</si>
  <si>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</si>
  <si>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</si>
  <si>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</si>
  <si>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</si>
  <si>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</si>
  <si>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</si>
  <si>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</si>
  <si>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</si>
  <si>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</si>
  <si>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</si>
  <si>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</si>
  <si>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</si>
  <si>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</si>
  <si>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</si>
  <si>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</si>
  <si>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</si>
  <si>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</si>
  <si>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</si>
  <si>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</si>
  <si>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</si>
  <si>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</si>
  <si>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</si>
  <si>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</si>
  <si>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</si>
  <si>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</si>
  <si>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</si>
  <si>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</si>
  <si>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</si>
  <si>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</si>
  <si>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</si>
  <si>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</si>
  <si>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</si>
  <si>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</si>
  <si>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</si>
  <si>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</si>
  <si>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</si>
  <si>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</si>
  <si>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</si>
  <si>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</si>
  <si>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</si>
  <si>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</si>
  <si>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</si>
  <si>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</si>
  <si>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</si>
  <si>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</si>
  <si>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</si>
  <si>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</si>
  <si>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</si>
  <si>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</si>
  <si>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</si>
  <si>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</si>
  <si>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</si>
  <si>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</si>
  <si>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</si>
  <si>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</si>
  <si>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</si>
  <si>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</si>
  <si>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</si>
  <si>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</si>
  <si>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</si>
  <si>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</si>
  <si>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</si>
  <si>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</si>
  <si>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</si>
  <si>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</si>
  <si>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</si>
  <si>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</si>
  <si>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</si>
  <si>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</si>
  <si>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</si>
  <si>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</si>
  <si>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</si>
  <si>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</si>
  <si>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</si>
  <si>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</si>
  <si>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</si>
  <si>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</si>
  <si>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</si>
  <si>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</si>
  <si>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</si>
  <si>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</si>
  <si>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</si>
  <si>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</si>
  <si>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</si>
  <si>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</si>
  <si>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</si>
  <si>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</si>
  <si>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</si>
  <si>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</si>
  <si>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</si>
  <si>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</si>
  <si>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</si>
  <si>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</si>
  <si>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</si>
  <si>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</si>
  <si>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</si>
  <si>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</si>
  <si>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</si>
  <si>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</si>
  <si>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</si>
  <si>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</si>
  <si>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</si>
  <si>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</si>
  <si>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</si>
  <si>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</si>
  <si>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</si>
  <si>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</si>
  <si>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</si>
  <si>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</si>
  <si>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</si>
  <si>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</si>
  <si>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</si>
  <si>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</si>
  <si>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</si>
  <si>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</si>
  <si>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</si>
  <si>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</si>
  <si>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</si>
  <si>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</si>
  <si>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</si>
  <si>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</si>
  <si>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</si>
  <si>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</si>
  <si>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</si>
  <si>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</si>
  <si>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</si>
  <si>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</si>
  <si>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</si>
  <si>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</si>
  <si>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</si>
  <si>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</si>
  <si>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</si>
  <si>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</si>
  <si>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</si>
  <si>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</si>
  <si>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</si>
  <si>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</si>
  <si>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</si>
  <si>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</si>
  <si>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</si>
  <si>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</si>
  <si>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</si>
  <si>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</si>
  <si>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</si>
  <si>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</si>
  <si>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</si>
  <si>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</si>
  <si>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</si>
  <si>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</si>
  <si>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</si>
  <si>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</si>
  <si>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</si>
  <si>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</si>
  <si>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</si>
  <si>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</si>
  <si>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</si>
  <si>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</si>
  <si>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</si>
  <si>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</si>
  <si>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</si>
  <si>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</si>
  <si>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</si>
  <si>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</si>
  <si>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</si>
  <si>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</si>
  <si>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</si>
  <si>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</si>
  <si>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</si>
  <si>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</si>
  <si>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</si>
  <si>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</si>
  <si>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</si>
  <si>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</si>
  <si>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</si>
  <si>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</si>
  <si>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</si>
  <si>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</si>
  <si>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</si>
  <si>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</si>
  <si>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</si>
  <si>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</si>
  <si>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</si>
  <si>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</si>
  <si>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</si>
  <si>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</si>
  <si>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</si>
  <si>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</si>
  <si>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</si>
  <si>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</si>
  <si>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</si>
  <si>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</si>
  <si>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</si>
  <si>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</si>
  <si>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</si>
  <si>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</si>
  <si>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</si>
  <si>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</si>
  <si>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</si>
  <si>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</si>
  <si>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</si>
  <si>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</si>
  <si>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</si>
  <si>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</si>
  <si>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</si>
  <si>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</si>
  <si>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</si>
  <si>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</si>
  <si>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</si>
  <si>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</si>
  <si>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</si>
  <si>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</si>
  <si>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</si>
  <si>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</si>
  <si>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</si>
  <si>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</si>
  <si>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</si>
  <si>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</si>
  <si>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</si>
  <si>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</si>
  <si>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</si>
  <si>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</si>
  <si>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</si>
  <si>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</si>
  <si>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</si>
  <si>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</si>
  <si>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</si>
  <si>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</si>
  <si>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</si>
  <si>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</si>
  <si>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</si>
  <si>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</si>
  <si>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</si>
  <si>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</si>
  <si>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</si>
  <si>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</si>
  <si>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</si>
  <si>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</si>
  <si>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</si>
  <si>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</si>
  <si>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</si>
  <si>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</si>
  <si>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</si>
  <si>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</si>
  <si>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</si>
  <si>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</si>
  <si>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</si>
  <si>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</si>
  <si>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</si>
  <si>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</si>
  <si>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</si>
  <si>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</si>
  <si>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</si>
  <si>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</si>
  <si>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</si>
  <si>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</si>
  <si>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</si>
  <si>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</si>
  <si>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</si>
  <si>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</si>
  <si>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</si>
  <si>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</si>
  <si>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</si>
  <si>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</si>
  <si>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</si>
  <si>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</si>
  <si>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</si>
  <si>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</si>
  <si>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</si>
  <si>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</si>
  <si>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</si>
  <si>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</si>
  <si>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</si>
  <si>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</si>
  <si>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</si>
  <si>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</si>
  <si>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</si>
  <si>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</si>
  <si>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</si>
  <si>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</si>
  <si>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</si>
  <si>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</si>
  <si>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</si>
  <si>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</si>
  <si>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</si>
  <si>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</si>
  <si>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</si>
  <si>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</si>
  <si>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</si>
  <si>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</si>
  <si>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</si>
  <si>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</si>
  <si>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</si>
  <si>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</si>
  <si>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</si>
  <si>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</si>
  <si>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</si>
  <si>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</si>
  <si>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</si>
  <si>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</si>
  <si>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</si>
  <si>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</si>
  <si>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</si>
  <si>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</si>
  <si>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</si>
  <si>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</si>
  <si>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</si>
  <si>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</si>
  <si>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</si>
  <si>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</si>
  <si>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</si>
  <si>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</si>
  <si>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</si>
  <si>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</si>
  <si>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</si>
  <si>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</si>
  <si>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</si>
  <si>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</si>
  <si>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</si>
  <si>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</si>
  <si>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</si>
  <si>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</si>
  <si>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</si>
  <si>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</si>
  <si>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</si>
  <si>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</si>
  <si>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</si>
  <si>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</si>
  <si>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</si>
  <si>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</si>
  <si>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</si>
  <si>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</si>
  <si>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</si>
  <si>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</si>
  <si>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</si>
  <si>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</si>
  <si>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</si>
  <si>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</si>
  <si>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</si>
  <si>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</si>
  <si>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</si>
  <si>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</si>
  <si>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</si>
  <si>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</si>
  <si>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</si>
  <si>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</si>
  <si>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</si>
  <si>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</si>
  <si>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</si>
  <si>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</si>
  <si>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</si>
  <si>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</si>
  <si>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</si>
  <si>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</si>
  <si>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</si>
  <si>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</si>
  <si>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</si>
  <si>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</si>
  <si>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</si>
  <si>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</si>
  <si>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</si>
  <si>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</si>
  <si>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</si>
  <si>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</si>
  <si>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</si>
  <si>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</si>
  <si>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</si>
  <si>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</si>
  <si>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</si>
  <si>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</si>
  <si>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</si>
  <si>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</si>
  <si>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</si>
  <si>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</si>
  <si>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</si>
  <si>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</si>
  <si>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</si>
  <si>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</si>
  <si>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</si>
  <si>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</si>
  <si>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</si>
  <si>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</si>
  <si>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</si>
  <si>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</si>
  <si>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</si>
  <si>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</si>
  <si>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</si>
  <si>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</si>
  <si>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</si>
  <si>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</si>
  <si>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</si>
  <si>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</si>
  <si>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</si>
  <si>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</si>
  <si>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</si>
  <si>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</si>
  <si>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</si>
  <si>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</si>
  <si>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</si>
  <si>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</si>
  <si>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</si>
  <si>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</si>
  <si>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</si>
  <si>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</si>
  <si>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</si>
  <si>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</si>
  <si>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</si>
  <si>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</si>
  <si>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</si>
  <si>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</si>
  <si>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</si>
  <si>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</si>
  <si>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</si>
  <si>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</si>
  <si>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</si>
  <si>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</si>
  <si>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</si>
  <si>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</si>
  <si>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</si>
  <si>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</si>
  <si>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</si>
  <si>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</si>
  <si>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</si>
  <si>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</si>
  <si>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</si>
  <si>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</si>
  <si>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</si>
  <si>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</si>
  <si>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</si>
  <si>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</si>
  <si>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</si>
  <si>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</si>
  <si>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</si>
  <si>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</si>
  <si>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</si>
  <si>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</si>
  <si>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</si>
  <si>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</si>
  <si>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</si>
  <si>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</si>
  <si>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</si>
  <si>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</si>
  <si>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</si>
  <si>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</si>
  <si>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</si>
  <si>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</si>
  <si>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</si>
  <si>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</si>
  <si>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</si>
  <si>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</si>
  <si>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</si>
  <si>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</si>
  <si>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</si>
  <si>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</si>
  <si>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</si>
  <si>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</si>
  <si>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</si>
  <si>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</si>
  <si>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</si>
  <si>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</si>
  <si>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</si>
  <si>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</si>
  <si>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</si>
  <si>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</si>
  <si>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</si>
  <si>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</si>
  <si>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</si>
  <si>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</si>
  <si>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</si>
  <si>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</si>
  <si>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</si>
  <si>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</si>
  <si>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</si>
  <si>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</si>
  <si>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</si>
  <si>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</si>
  <si>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</si>
  <si>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</si>
  <si>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</si>
  <si>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</si>
  <si>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</si>
  <si>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</si>
  <si>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</si>
  <si>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</si>
  <si>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</si>
  <si>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</si>
  <si>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</si>
  <si>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</si>
  <si>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</si>
  <si>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</si>
  <si>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</si>
  <si>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</si>
  <si>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</si>
  <si>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</si>
  <si>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</si>
  <si>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</si>
  <si>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</si>
  <si>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</si>
  <si>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</si>
  <si>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</si>
  <si>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</si>
  <si>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</si>
  <si>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</si>
  <si>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</si>
  <si>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</si>
  <si>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</si>
  <si>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</si>
  <si>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</si>
  <si>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</si>
  <si>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</si>
  <si>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</si>
  <si>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</si>
  <si>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</si>
  <si>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</si>
  <si>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</si>
  <si>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</si>
  <si>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</si>
  <si>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</si>
  <si>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</si>
  <si>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</si>
  <si>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</si>
  <si>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</si>
  <si>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</si>
  <si>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</si>
  <si>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</si>
  <si>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</si>
  <si>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</si>
  <si>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</si>
  <si>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</si>
  <si>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</si>
  <si>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</si>
  <si>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</si>
  <si>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</si>
  <si>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</si>
  <si>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</si>
  <si>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</si>
  <si>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</si>
  <si>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</si>
  <si>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</si>
  <si>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</si>
  <si>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</si>
  <si>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</si>
  <si>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</si>
  <si>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</si>
  <si>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</si>
  <si>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</si>
  <si>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</si>
  <si>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</si>
  <si>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</si>
  <si>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</si>
  <si>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</si>
  <si>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</si>
  <si>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</si>
  <si>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</si>
  <si>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</si>
  <si>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</si>
  <si>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</si>
  <si>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</si>
  <si>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</si>
  <si>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</si>
  <si>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</si>
  <si>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</si>
  <si>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</si>
  <si>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</si>
  <si>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</si>
  <si>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</si>
  <si>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</si>
  <si>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</si>
  <si>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</si>
  <si>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</si>
  <si>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</si>
  <si>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</si>
  <si>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</si>
  <si>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</si>
  <si>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</si>
  <si>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</si>
  <si>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</si>
  <si>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</si>
  <si>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</si>
  <si>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</si>
  <si>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</si>
  <si>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</si>
  <si>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</si>
  <si>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</si>
  <si>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</si>
  <si>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</si>
  <si>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</si>
  <si>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</si>
  <si>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</si>
  <si>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</si>
  <si>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</si>
  <si>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</si>
  <si>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</si>
  <si>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</si>
  <si>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</si>
  <si>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</si>
  <si>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</si>
  <si>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</si>
  <si>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</si>
  <si>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</si>
  <si>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</si>
  <si>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</si>
  <si>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</si>
  <si>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</si>
  <si>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</si>
  <si>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</si>
  <si>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</si>
  <si>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</si>
  <si>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</si>
  <si>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</si>
  <si>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</si>
  <si>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</si>
  <si>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</si>
  <si>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</si>
  <si>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</si>
  <si>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</si>
  <si>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</si>
  <si>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</si>
  <si>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</si>
  <si>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</si>
  <si>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</si>
  <si>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</si>
  <si>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</si>
  <si>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</si>
  <si>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</si>
  <si>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</si>
  <si>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</si>
  <si>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</si>
  <si>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</si>
  <si>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</si>
  <si>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</si>
  <si>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</si>
  <si>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</si>
  <si>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</si>
  <si>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</si>
  <si>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</si>
  <si>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</si>
  <si>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</si>
  <si>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</si>
  <si>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</si>
  <si>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</si>
  <si>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</si>
  <si>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</si>
  <si>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</si>
  <si>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</si>
  <si>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</si>
  <si>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</si>
  <si>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</si>
  <si>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</si>
  <si>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</si>
  <si>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</si>
  <si>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</si>
  <si>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</si>
  <si>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</si>
  <si>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</si>
  <si>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</si>
  <si>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</si>
  <si>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</si>
  <si>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</si>
  <si>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</si>
  <si>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</si>
  <si>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</si>
  <si>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</si>
  <si>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</si>
  <si>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</si>
  <si>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</si>
  <si>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</si>
  <si>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</si>
  <si>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</si>
  <si>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</si>
  <si>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</si>
  <si>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</si>
  <si>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</si>
  <si>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</si>
  <si>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</si>
  <si>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</si>
  <si>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</si>
  <si>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</si>
  <si>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</si>
  <si>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</si>
  <si>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</si>
  <si>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</si>
  <si>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</si>
  <si>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</si>
  <si>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</si>
  <si>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</si>
  <si>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</si>
  <si>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</si>
  <si>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</si>
  <si>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</si>
  <si>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</si>
  <si>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</si>
  <si>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</si>
  <si>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</si>
  <si>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</si>
  <si>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</si>
  <si>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</si>
  <si>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</si>
  <si>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</si>
  <si>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</si>
  <si>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</si>
  <si>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</si>
  <si>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</si>
  <si>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</si>
  <si>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</si>
  <si>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</si>
  <si>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</si>
  <si>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</si>
  <si>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</si>
  <si>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</si>
  <si>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</si>
  <si>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</si>
  <si>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</si>
  <si>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</si>
  <si>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</si>
  <si>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</si>
  <si>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</si>
  <si>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</si>
  <si>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</si>
  <si>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</si>
  <si>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</si>
  <si>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</si>
  <si>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</si>
  <si>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</si>
  <si>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</si>
  <si>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</si>
  <si>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</si>
  <si>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</si>
  <si>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</si>
  <si>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</si>
  <si>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</si>
  <si>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</si>
  <si>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</si>
  <si>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</si>
  <si>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</si>
  <si>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</si>
  <si>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</si>
  <si>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</si>
  <si>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</si>
  <si>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</si>
  <si>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</si>
  <si>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</si>
  <si>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</si>
  <si>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</si>
  <si>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</si>
  <si>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</si>
  <si>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</si>
  <si>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</si>
  <si>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</si>
  <si>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</si>
  <si>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</si>
  <si>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</si>
  <si>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</si>
  <si>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</si>
  <si>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</si>
  <si>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</si>
  <si>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</si>
  <si>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</si>
  <si>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</si>
  <si>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</si>
  <si>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</si>
  <si>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</si>
  <si>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</si>
  <si>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</si>
  <si>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</si>
  <si>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</si>
  <si>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</si>
  <si>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</si>
  <si>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</si>
  <si>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</si>
  <si>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</si>
  <si>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</si>
  <si>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</si>
  <si>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</si>
  <si>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</si>
  <si>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</si>
  <si>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</si>
  <si>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</si>
  <si>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</si>
  <si>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</si>
  <si>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</si>
  <si>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</si>
  <si>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</si>
  <si>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</si>
  <si>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</si>
  <si>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</si>
  <si>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</si>
  <si>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</si>
  <si>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</si>
  <si>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</si>
  <si>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</si>
  <si>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</si>
  <si>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</si>
  <si>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</si>
  <si>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</si>
  <si>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</si>
  <si>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</si>
  <si>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</si>
  <si>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</si>
  <si>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</si>
  <si>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</si>
  <si>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</si>
  <si>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</si>
  <si>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</si>
  <si>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</si>
  <si>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</si>
  <si>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</si>
  <si>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</si>
  <si>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</si>
  <si>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</si>
  <si>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</si>
  <si>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</si>
  <si>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</si>
  <si>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</si>
  <si>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</si>
  <si>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</si>
  <si>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</si>
  <si>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</si>
  <si>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</si>
  <si>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</si>
  <si>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</si>
  <si>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</si>
  <si>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</si>
  <si>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</si>
  <si>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</si>
  <si>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</si>
  <si>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</si>
  <si>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</si>
  <si>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</si>
  <si>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</si>
  <si>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</si>
  <si>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</si>
  <si>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</si>
  <si>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</si>
  <si>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</si>
  <si>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</si>
  <si>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</si>
  <si>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</si>
  <si>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</si>
  <si>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</si>
  <si>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</si>
  <si>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</si>
  <si>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</si>
  <si>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</si>
  <si>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</si>
  <si>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</si>
  <si>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</si>
  <si>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</si>
  <si>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</si>
  <si>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</si>
  <si>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</si>
  <si>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</si>
  <si>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</si>
  <si>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</si>
  <si>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</si>
  <si>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</si>
  <si>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</si>
  <si>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</si>
  <si>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</si>
  <si>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</si>
  <si>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</si>
  <si>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</si>
  <si>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</si>
  <si>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</si>
  <si>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</si>
  <si>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</si>
  <si>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</si>
  <si>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</si>
  <si>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</si>
  <si>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</si>
  <si>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</si>
  <si>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</si>
  <si>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</si>
  <si>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</si>
  <si>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</si>
  <si>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</si>
  <si>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</si>
  <si>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</si>
  <si>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</si>
  <si>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</si>
  <si>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</si>
  <si>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</si>
  <si>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</si>
  <si>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</si>
  <si>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</si>
  <si>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</si>
  <si>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</si>
  <si>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</si>
  <si>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</si>
  <si>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</si>
  <si>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</si>
  <si>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</si>
  <si>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</si>
  <si>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</si>
  <si>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</si>
  <si>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</si>
  <si>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</si>
  <si>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</si>
  <si>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</si>
  <si>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</si>
  <si>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</si>
  <si>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</si>
  <si>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</si>
  <si>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</si>
  <si>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</si>
  <si>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</si>
  <si>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</si>
  <si>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</si>
  <si>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</si>
  <si>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</si>
  <si>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</si>
  <si>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</si>
  <si>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</si>
  <si>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</si>
  <si>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</si>
  <si>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</si>
  <si>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</si>
  <si>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</si>
  <si>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</si>
  <si>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</si>
  <si>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</si>
  <si>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</si>
  <si>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</si>
  <si>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</si>
  <si>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</si>
  <si>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</si>
  <si>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</si>
  <si>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</si>
  <si>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</si>
  <si>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</si>
  <si>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</si>
  <si>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</si>
  <si>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</si>
  <si>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</si>
  <si>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</si>
  <si>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</si>
  <si>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</si>
  <si>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</si>
  <si>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</si>
  <si>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</si>
  <si>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</si>
  <si>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</si>
  <si>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</si>
  <si>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</si>
  <si>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</si>
  <si>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</si>
  <si>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</si>
  <si>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</si>
  <si>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</si>
  <si>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</si>
  <si>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</si>
  <si>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</si>
  <si>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</si>
  <si>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</si>
  <si>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</si>
  <si>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</si>
  <si>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</si>
  <si>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</si>
  <si>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</si>
  <si>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</si>
  <si>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</si>
  <si>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</si>
  <si>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</si>
  <si>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</si>
  <si>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</si>
  <si>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</si>
  <si>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</si>
  <si>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</si>
  <si>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</si>
  <si>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</si>
  <si>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</si>
  <si>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</si>
  <si>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</si>
  <si>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</si>
  <si>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</si>
  <si>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</si>
  <si>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</si>
  <si>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</si>
  <si>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</si>
  <si>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</si>
  <si>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</si>
  <si>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</si>
  <si>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</si>
  <si>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</si>
  <si>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</si>
  <si>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</si>
  <si>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</si>
  <si>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</si>
  <si>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</si>
  <si>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</si>
  <si>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</si>
  <si>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</si>
  <si>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</si>
  <si>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</si>
  <si>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</si>
  <si>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</si>
  <si>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</si>
  <si>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</si>
  <si>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</si>
  <si>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</si>
  <si>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</si>
  <si>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</si>
  <si>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</si>
  <si>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</si>
  <si>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</si>
  <si>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</si>
  <si>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</si>
  <si>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</si>
  <si>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</si>
  <si>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</si>
  <si>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</si>
  <si>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</si>
  <si>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</si>
  <si>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</si>
  <si>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</si>
  <si>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</si>
  <si>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</si>
  <si>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</si>
  <si>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</si>
  <si>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</si>
  <si>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</si>
  <si>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</si>
  <si>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</si>
  <si>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</si>
  <si>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</si>
  <si>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</si>
  <si>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</si>
  <si>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</si>
  <si>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</si>
  <si>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</si>
  <si>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</si>
  <si>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</si>
  <si>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</si>
  <si>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</si>
  <si>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</si>
  <si>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</si>
  <si>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</si>
  <si>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</si>
  <si>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</si>
  <si>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</si>
  <si>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</si>
  <si>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</si>
  <si>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</si>
  <si>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</si>
  <si>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</si>
  <si>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</si>
  <si>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</si>
  <si>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</si>
  <si>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</si>
  <si>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</si>
  <si>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</si>
  <si>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</si>
  <si>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</si>
  <si>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</si>
  <si>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</si>
  <si>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</si>
  <si>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</si>
  <si>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</si>
  <si>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</si>
  <si>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</si>
  <si>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</si>
  <si>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</si>
  <si>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</si>
  <si>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</si>
  <si>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</si>
  <si>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</si>
  <si>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</si>
  <si>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</si>
  <si>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</si>
  <si>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</si>
  <si>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</si>
  <si>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</si>
  <si>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</si>
  <si>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</si>
  <si>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</si>
  <si>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</si>
  <si>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</si>
  <si>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</si>
  <si>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</si>
  <si>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</si>
  <si>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</si>
  <si>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</si>
  <si>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</si>
  <si>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</si>
  <si>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</si>
  <si>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</si>
  <si>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</si>
  <si>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</si>
  <si>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</si>
  <si>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</si>
  <si>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</si>
  <si>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</si>
  <si>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</si>
  <si>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</si>
  <si>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</si>
  <si>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</si>
  <si>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</si>
  <si>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</si>
  <si>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</si>
  <si>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</si>
  <si>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</si>
  <si>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</si>
  <si>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</si>
  <si>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</si>
  <si>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</si>
  <si>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</si>
  <si>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</si>
  <si>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</si>
  <si>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</si>
  <si>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</si>
  <si>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</si>
  <si>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</si>
  <si>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</si>
  <si>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</si>
  <si>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</si>
  <si>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</si>
  <si>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</si>
  <si>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</si>
  <si>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</si>
  <si>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</si>
  <si>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</si>
  <si>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</si>
  <si>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</si>
  <si>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</si>
  <si>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</si>
  <si>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</si>
  <si>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</si>
  <si>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</si>
  <si>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</si>
  <si>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</si>
  <si>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</si>
  <si>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</si>
  <si>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</si>
  <si>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</si>
  <si>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</si>
  <si>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</si>
  <si>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</si>
  <si>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</si>
  <si>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</si>
  <si>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</si>
  <si>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</si>
  <si>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</si>
  <si>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</si>
  <si>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</si>
  <si>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</si>
  <si>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</si>
  <si>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</si>
  <si>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</si>
  <si>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</si>
  <si>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</si>
  <si>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</si>
  <si>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</si>
  <si>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</si>
  <si>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</si>
  <si>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</si>
  <si>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</si>
  <si>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</si>
  <si>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</si>
  <si>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</si>
  <si>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</si>
  <si>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</si>
  <si>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</si>
  <si>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</si>
  <si>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</si>
  <si>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</si>
  <si>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</si>
  <si>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</si>
  <si>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</si>
  <si>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</si>
  <si>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</si>
  <si>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</si>
  <si>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</si>
  <si>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</si>
  <si>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</si>
  <si>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</si>
  <si>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</si>
  <si>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</si>
  <si>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</si>
  <si>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</si>
  <si>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</si>
  <si>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</si>
  <si>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</si>
  <si>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</si>
  <si>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</si>
  <si>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</si>
  <si>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</si>
  <si>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</si>
  <si>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</si>
  <si>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</si>
  <si>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</si>
  <si>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</si>
  <si>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</si>
  <si>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</si>
  <si>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</si>
  <si>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</si>
  <si>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</si>
  <si>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</si>
  <si>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</si>
  <si>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</si>
  <si>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</si>
  <si>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</si>
  <si>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</si>
  <si>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</si>
  <si>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</si>
  <si>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</si>
  <si>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</si>
  <si>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</si>
  <si>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</si>
  <si>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</si>
  <si>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</si>
  <si>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</si>
  <si>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</si>
  <si>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</si>
  <si>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</si>
  <si>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</si>
  <si>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</si>
  <si>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</si>
  <si>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</si>
  <si>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</si>
  <si>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</si>
  <si>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</si>
  <si>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</si>
  <si>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</si>
  <si>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</si>
  <si>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</si>
  <si>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</si>
  <si>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</si>
  <si>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</si>
  <si>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</si>
  <si>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</si>
  <si>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</si>
  <si>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</si>
  <si>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</si>
  <si>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</si>
  <si>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</si>
  <si>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</si>
  <si>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</si>
  <si>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</si>
  <si>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</si>
  <si>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</si>
  <si>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</si>
  <si>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</si>
  <si>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</si>
  <si>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</si>
  <si>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</si>
  <si>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</si>
  <si>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</si>
  <si>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</si>
  <si>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</si>
  <si>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</si>
  <si>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</si>
  <si>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</si>
  <si>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</si>
  <si>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</si>
  <si>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</si>
  <si>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</si>
  <si>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</si>
  <si>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</si>
  <si>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</si>
  <si>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</si>
  <si>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</si>
  <si>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</si>
  <si>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</si>
  <si>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</si>
  <si>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</si>
  <si>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</si>
  <si>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</si>
  <si>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</si>
  <si>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</si>
  <si>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</si>
  <si>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</si>
  <si>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</si>
  <si>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</si>
  <si>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</si>
  <si>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</si>
  <si>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</si>
  <si>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</si>
  <si>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</si>
  <si>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</si>
  <si>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</si>
  <si>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</si>
  <si>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</si>
  <si>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</si>
  <si>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</si>
  <si>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</si>
  <si>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</si>
  <si>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</si>
  <si>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</si>
  <si>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</si>
  <si>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</si>
  <si>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</si>
  <si>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</si>
  <si>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</si>
  <si>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</si>
  <si>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</si>
  <si>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</si>
  <si>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</si>
  <si>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</si>
  <si>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</si>
  <si>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</si>
  <si>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</si>
  <si>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</si>
  <si>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</si>
  <si>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</si>
  <si>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</si>
  <si>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</si>
  <si>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</si>
  <si>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</si>
  <si>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</si>
  <si>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</si>
  <si>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</si>
  <si>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</si>
  <si>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</si>
  <si>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</si>
  <si>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</si>
  <si>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</si>
  <si>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</si>
  <si>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</si>
  <si>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</si>
  <si>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</si>
  <si>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</si>
  <si>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</si>
  <si>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</si>
  <si>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</si>
  <si>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</si>
  <si>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</si>
  <si>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</si>
  <si>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</si>
  <si>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</si>
  <si>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</si>
  <si>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</si>
  <si>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</si>
  <si>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</si>
  <si>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</si>
  <si>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</si>
  <si>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</si>
  <si>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</si>
  <si>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</si>
  <si>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</si>
  <si>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</si>
  <si>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</si>
  <si>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</si>
  <si>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</si>
  <si>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</si>
  <si>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</si>
  <si>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</si>
  <si>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</si>
  <si>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</si>
  <si>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</si>
  <si>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</si>
  <si>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</si>
  <si>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</si>
  <si>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</si>
  <si>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</si>
  <si>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</si>
  <si>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</si>
  <si>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</si>
  <si>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</si>
  <si>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</si>
  <si>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</si>
  <si>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</si>
  <si>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</si>
  <si>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</si>
  <si>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</si>
  <si>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</si>
  <si>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</si>
  <si>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</si>
  <si>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</si>
  <si>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</si>
  <si>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</si>
  <si>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</si>
  <si>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</si>
  <si>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</si>
  <si>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</si>
  <si>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</si>
  <si>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</si>
  <si>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</si>
  <si>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</si>
  <si>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</si>
  <si>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</si>
  <si>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</si>
  <si>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</si>
  <si>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</si>
  <si>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</si>
  <si>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</si>
  <si>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</si>
  <si>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</si>
  <si>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</si>
  <si>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</si>
  <si>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</si>
  <si>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</si>
  <si>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</si>
  <si>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</si>
  <si>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</si>
  <si>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</si>
  <si>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</si>
  <si>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</si>
  <si>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</si>
  <si>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</si>
  <si>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</si>
  <si>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</si>
  <si>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</si>
  <si>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</si>
  <si>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</si>
  <si>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</si>
  <si>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</si>
  <si>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</si>
  <si>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</si>
  <si>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</si>
  <si>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</si>
  <si>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</si>
  <si>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</si>
  <si>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</si>
  <si>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</si>
  <si>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</si>
  <si>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</si>
  <si>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</si>
  <si>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</si>
  <si>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</si>
  <si>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</si>
  <si>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</si>
  <si>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</si>
  <si>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</si>
  <si>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</si>
  <si>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</si>
  <si>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</si>
  <si>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</si>
  <si>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</si>
  <si>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</si>
  <si>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</si>
  <si>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</si>
  <si>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</si>
  <si>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</si>
  <si>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</si>
  <si>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</si>
  <si>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</si>
  <si>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</si>
  <si>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</si>
  <si>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</si>
  <si>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</si>
  <si>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</si>
  <si>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</si>
  <si>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</si>
  <si>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</si>
  <si>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</si>
  <si>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</si>
  <si>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</si>
  <si>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</si>
  <si>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</si>
  <si>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</si>
  <si>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</si>
  <si>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</si>
  <si>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</si>
  <si>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</si>
  <si>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</si>
  <si>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</si>
  <si>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</si>
  <si>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</si>
  <si>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</si>
  <si>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</si>
  <si>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</si>
  <si>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</si>
  <si>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</si>
  <si>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</si>
  <si>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</si>
  <si>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</si>
  <si>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</si>
  <si>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</si>
  <si>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</si>
  <si>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</si>
  <si>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</si>
  <si>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</si>
  <si>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</si>
  <si>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</si>
  <si>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</si>
  <si>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</si>
  <si>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</si>
  <si>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</si>
  <si>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</si>
  <si>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</si>
  <si>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</si>
  <si>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</si>
  <si>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</si>
  <si>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</si>
  <si>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</si>
  <si>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</si>
  <si>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</si>
  <si>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</si>
  <si>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</si>
  <si>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</si>
  <si>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</si>
  <si>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</si>
  <si>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</si>
  <si>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</si>
  <si>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</si>
  <si>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</si>
  <si>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</si>
  <si>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</si>
  <si>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</si>
  <si>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</si>
  <si>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</si>
  <si>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</si>
  <si>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</si>
  <si>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</si>
  <si>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</si>
  <si>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</si>
  <si>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</si>
  <si>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</si>
  <si>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</si>
  <si>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</si>
  <si>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</si>
  <si>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</si>
  <si>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</si>
  <si>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</si>
  <si>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</si>
  <si>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</si>
  <si>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</si>
  <si>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</si>
  <si>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</si>
  <si>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</si>
  <si>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</si>
  <si>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</si>
  <si>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</si>
  <si>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</si>
  <si>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</si>
  <si>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</si>
  <si>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</si>
  <si>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</si>
  <si>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</si>
  <si>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</si>
  <si>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</si>
  <si>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</si>
  <si>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</si>
  <si>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</si>
  <si>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</si>
  <si>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</si>
  <si>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</si>
  <si>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</si>
  <si>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</si>
  <si>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</si>
  <si>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</si>
  <si>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</si>
  <si>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</si>
  <si>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</si>
  <si>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</si>
  <si>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</si>
  <si>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</si>
  <si>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</si>
  <si>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</si>
  <si>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</si>
  <si>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</si>
  <si>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</si>
  <si>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</si>
  <si>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</si>
  <si>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</si>
  <si>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</si>
  <si>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</si>
  <si>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</si>
  <si>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</si>
  <si>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</si>
  <si>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</si>
  <si>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</si>
  <si>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</si>
  <si>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</si>
  <si>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</si>
  <si>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</si>
  <si>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</si>
  <si>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</si>
  <si>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</si>
  <si>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</si>
  <si>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</si>
  <si>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</si>
  <si>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</si>
  <si>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</si>
  <si>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</si>
  <si>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</si>
  <si>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</si>
  <si>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</si>
  <si>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</si>
  <si>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</si>
  <si>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</si>
  <si>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</si>
  <si>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</si>
  <si>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</si>
  <si>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</si>
  <si>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</si>
  <si>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</si>
  <si>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</si>
  <si>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</si>
  <si>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</si>
  <si>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</si>
  <si>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</si>
  <si>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</si>
  <si>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</si>
  <si>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</si>
  <si>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</si>
  <si>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</si>
  <si>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</si>
  <si>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</si>
  <si>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</si>
  <si>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</si>
  <si>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</si>
  <si>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</si>
  <si>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</si>
  <si>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</si>
  <si>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</si>
  <si>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</si>
  <si>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</si>
  <si>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</si>
  <si>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</si>
  <si>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</si>
  <si>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</si>
  <si>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</si>
  <si>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</si>
  <si>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</si>
  <si>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</si>
  <si>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</si>
  <si>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</si>
  <si>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</si>
  <si>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</si>
  <si>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</si>
  <si>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</si>
  <si>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</si>
  <si>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</si>
  <si>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</si>
  <si>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</si>
  <si>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</si>
  <si>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</si>
  <si>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</si>
  <si>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</si>
  <si>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</si>
  <si>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</si>
  <si>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</si>
  <si>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</si>
  <si>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</si>
  <si>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</si>
  <si>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</si>
  <si>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</si>
  <si>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</si>
  <si>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</si>
  <si>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</si>
  <si>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</si>
  <si>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</si>
  <si>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</si>
  <si>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</si>
  <si>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</si>
  <si>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</si>
  <si>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</si>
  <si>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</si>
  <si>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</si>
  <si>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</si>
  <si>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</si>
  <si>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</si>
  <si>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</si>
  <si>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</si>
  <si>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</si>
  <si>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</si>
  <si>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</si>
  <si>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</si>
  <si>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</si>
  <si>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</si>
  <si>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</si>
  <si>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</si>
  <si>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</si>
  <si>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</si>
  <si>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</si>
  <si>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</si>
  <si>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</si>
  <si>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</si>
  <si>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</si>
  <si>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</si>
  <si>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</si>
  <si>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</si>
  <si>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</si>
  <si>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</si>
  <si>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</si>
  <si>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</si>
  <si>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</si>
  <si>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</si>
  <si>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</si>
  <si>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</si>
  <si>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</si>
  <si>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</si>
  <si>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</si>
  <si>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</si>
  <si>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</si>
  <si>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</si>
  <si>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</si>
  <si>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</si>
  <si>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</si>
  <si>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</si>
  <si>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</si>
  <si>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</si>
  <si>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</si>
  <si>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</si>
  <si>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</si>
  <si>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</si>
  <si>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</si>
  <si>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</si>
  <si>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</si>
  <si>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</si>
  <si>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</si>
  <si>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</si>
  <si>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</si>
  <si>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</si>
  <si>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</si>
  <si>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</si>
  <si>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</si>
  <si>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</si>
  <si>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</si>
  <si>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</si>
  <si>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</si>
  <si>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</si>
  <si>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</si>
  <si>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</si>
  <si>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</si>
  <si>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</si>
  <si>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</si>
  <si>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</si>
  <si>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</si>
  <si>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</si>
  <si>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</si>
  <si>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</si>
  <si>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</si>
  <si>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</si>
  <si>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</si>
  <si>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</si>
  <si>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</si>
  <si>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</si>
  <si>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</si>
  <si>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</si>
  <si>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</si>
  <si>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</si>
  <si>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</si>
  <si>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</si>
  <si>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</si>
  <si>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</si>
  <si>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</si>
  <si>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</si>
  <si>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</si>
  <si>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</si>
  <si>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</si>
  <si>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</si>
  <si>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</si>
  <si>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</si>
  <si>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</si>
  <si>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</si>
  <si>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</si>
  <si>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</si>
  <si>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</si>
  <si>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</si>
  <si>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</si>
  <si>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</si>
  <si>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</si>
  <si>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</si>
  <si>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</si>
  <si>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</si>
  <si>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</si>
  <si>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</si>
  <si>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</si>
  <si>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</si>
  <si>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</si>
  <si>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</si>
  <si>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</si>
  <si>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</si>
  <si>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</si>
  <si>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</si>
  <si>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</si>
  <si>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</si>
  <si>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</si>
  <si>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</si>
  <si>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</si>
  <si>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</si>
  <si>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</si>
  <si>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</si>
  <si>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</si>
  <si>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</si>
  <si>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</si>
  <si>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</si>
  <si>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</si>
  <si>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</si>
  <si>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</si>
  <si>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</si>
  <si>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</si>
  <si>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</si>
  <si>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</si>
  <si>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</si>
  <si>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</si>
  <si>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</si>
  <si>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</si>
  <si>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</si>
  <si>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</si>
  <si>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</si>
  <si>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</si>
  <si>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</si>
  <si>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</si>
  <si>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</si>
  <si>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</si>
  <si>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</si>
  <si>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</si>
  <si>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</si>
  <si>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</si>
  <si>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</si>
  <si>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</si>
  <si>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</si>
  <si>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</si>
  <si>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</si>
  <si>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</si>
  <si>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</si>
  <si>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</si>
  <si>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</si>
  <si>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</si>
  <si>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</si>
  <si>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</si>
  <si>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</si>
  <si>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</si>
  <si>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</si>
  <si>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</si>
  <si>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</si>
  <si>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</si>
  <si>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</si>
  <si>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</si>
  <si>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</si>
  <si>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</si>
  <si>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</si>
  <si>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</si>
  <si>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</si>
  <si>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</si>
  <si>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</si>
  <si>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</si>
  <si>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</si>
  <si>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</si>
  <si>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</si>
  <si>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</si>
  <si>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</si>
  <si>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</si>
  <si>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</si>
  <si>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</si>
  <si>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</si>
  <si>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</si>
  <si>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</si>
  <si>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</si>
  <si>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</si>
  <si>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</si>
  <si>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</si>
  <si>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</si>
  <si>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</si>
  <si>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</si>
  <si>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</si>
  <si>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</si>
  <si>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</si>
  <si>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</si>
  <si>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</si>
  <si>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</si>
  <si>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</si>
  <si>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</si>
  <si>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</si>
  <si>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</si>
  <si>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</si>
  <si>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</si>
  <si>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</si>
  <si>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</si>
  <si>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</si>
  <si>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</si>
  <si>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</si>
  <si>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</si>
  <si>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</si>
  <si>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</si>
  <si>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</si>
  <si>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</si>
  <si>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</si>
  <si>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</si>
  <si>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</si>
  <si>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</si>
  <si>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</si>
  <si>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</si>
  <si>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</si>
  <si>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</si>
  <si>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</si>
  <si>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</si>
  <si>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</si>
  <si>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</si>
  <si>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</si>
  <si>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</si>
  <si>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</si>
  <si>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</si>
  <si>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</si>
  <si>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</si>
  <si>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</si>
  <si>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</si>
  <si>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</si>
  <si>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</si>
  <si>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</si>
  <si>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</si>
  <si>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</si>
  <si>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</si>
  <si>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</si>
  <si>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</si>
  <si>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</si>
  <si>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</si>
  <si>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</si>
  <si>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</si>
  <si>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</si>
  <si>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</si>
  <si>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</si>
  <si>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</si>
  <si>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</si>
  <si>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</si>
  <si>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</si>
  <si>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</si>
  <si>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</si>
  <si>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</si>
  <si>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</si>
  <si>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</si>
  <si>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</si>
  <si>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</si>
  <si>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</si>
  <si>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</si>
  <si>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</si>
  <si>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</si>
  <si>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</si>
  <si>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</si>
  <si>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</si>
  <si>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</si>
  <si>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</si>
  <si>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</si>
  <si>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</si>
  <si>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</si>
  <si>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</si>
  <si>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</si>
  <si>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</si>
  <si>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</si>
  <si>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</si>
  <si>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</si>
  <si>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</si>
  <si>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</si>
  <si>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</si>
  <si>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</si>
  <si>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</si>
  <si>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</si>
  <si>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</si>
  <si>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</si>
  <si>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</si>
  <si>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</si>
  <si>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</si>
  <si>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</si>
  <si>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</si>
  <si>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</si>
  <si>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</si>
  <si>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</si>
  <si>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</si>
  <si>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</si>
  <si>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</si>
  <si>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</si>
  <si>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</si>
  <si>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</si>
  <si>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</si>
  <si>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</si>
  <si>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</si>
  <si>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</si>
  <si>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</si>
  <si>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</si>
  <si>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</si>
  <si>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</si>
  <si>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</si>
  <si>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</si>
  <si>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</si>
  <si>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</si>
  <si>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</si>
  <si>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</si>
  <si>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</si>
  <si>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</si>
  <si>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</si>
  <si>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</si>
  <si>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</si>
  <si>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</si>
  <si>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</si>
  <si>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</si>
  <si>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</si>
  <si>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</si>
  <si>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</si>
  <si>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</si>
  <si>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</si>
  <si>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</si>
  <si>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</si>
  <si>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</si>
  <si>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</si>
  <si>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</si>
  <si>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</si>
  <si>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</si>
  <si>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</si>
  <si>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</si>
  <si>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</si>
  <si>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</si>
  <si>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</si>
  <si>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</si>
  <si>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</si>
  <si>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</si>
  <si>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</si>
  <si>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</si>
  <si>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</si>
  <si>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</si>
  <si>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</si>
  <si>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</si>
  <si>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</si>
  <si>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</si>
  <si>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</si>
  <si>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</si>
  <si>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</si>
  <si>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</si>
  <si>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</si>
  <si>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</si>
  <si>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</si>
  <si>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</si>
  <si>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</si>
  <si>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</si>
  <si>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</si>
  <si>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</si>
  <si>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</si>
  <si>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</si>
  <si>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</si>
  <si>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</si>
  <si>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</si>
  <si>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</si>
  <si>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</si>
  <si>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</si>
  <si>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</si>
  <si>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</si>
  <si>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</si>
  <si>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</si>
  <si>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</si>
  <si>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</si>
  <si>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</si>
  <si>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</si>
  <si>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</si>
  <si>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</si>
  <si>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</si>
  <si>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</si>
  <si>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</si>
  <si>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</si>
  <si>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</si>
  <si>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</si>
  <si>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</si>
  <si>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</si>
  <si>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</si>
  <si>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</si>
  <si>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</si>
  <si>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</si>
  <si>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</si>
  <si>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</si>
  <si>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</si>
  <si>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</si>
  <si>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</si>
  <si>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</si>
  <si>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</si>
  <si>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</si>
  <si>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</si>
  <si>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</si>
  <si>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</si>
  <si>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</si>
  <si>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</si>
  <si>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</si>
  <si>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</si>
  <si>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</si>
  <si>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</si>
  <si>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</si>
  <si>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</si>
  <si>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</si>
  <si>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</si>
  <si>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</si>
  <si>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</si>
  <si>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</si>
  <si>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</si>
  <si>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</si>
  <si>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</si>
  <si>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</si>
  <si>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</si>
  <si>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</si>
  <si>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</si>
  <si>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</si>
  <si>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</si>
  <si>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</si>
  <si>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</si>
  <si>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</si>
  <si>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</si>
  <si>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</si>
  <si>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</si>
  <si>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</si>
  <si>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</si>
  <si>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</si>
  <si>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</si>
  <si>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</si>
  <si>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</si>
  <si>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</si>
  <si>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</si>
  <si>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</si>
  <si>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</si>
  <si>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</si>
  <si>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</si>
  <si>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</si>
  <si>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</si>
  <si>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</si>
  <si>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</si>
  <si>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</si>
  <si>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</si>
  <si>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</si>
  <si>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</si>
  <si>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</si>
  <si>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</si>
  <si>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</si>
  <si>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</si>
  <si>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</si>
  <si>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</si>
  <si>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</si>
  <si>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</si>
  <si>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</si>
  <si>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</si>
  <si>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</si>
  <si>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</si>
  <si>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</si>
  <si>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</si>
  <si>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</si>
  <si>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</si>
  <si>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</si>
  <si>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</si>
  <si>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</si>
  <si>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</si>
  <si>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</si>
  <si>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</si>
  <si>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</si>
  <si>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</si>
  <si>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</si>
  <si>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</si>
  <si>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</si>
  <si>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</si>
  <si>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</si>
  <si>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</si>
  <si>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</si>
  <si>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</si>
  <si>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</si>
  <si>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</si>
  <si>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</si>
  <si>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</si>
  <si>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</si>
  <si>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</si>
  <si>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</si>
  <si>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</si>
  <si>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</si>
  <si>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</si>
  <si>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</si>
  <si>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</si>
  <si>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</si>
  <si>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</si>
  <si>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</si>
  <si>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</si>
  <si>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</si>
  <si>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</si>
  <si>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</si>
  <si>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</si>
  <si>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</si>
  <si>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</si>
  <si>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</si>
  <si>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</si>
  <si>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</si>
  <si>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</si>
  <si>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</si>
  <si>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</si>
  <si>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</si>
  <si>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</si>
  <si>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</si>
  <si>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</si>
  <si>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</si>
  <si>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</si>
  <si>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</si>
  <si>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</si>
  <si>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</si>
  <si>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</si>
  <si>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</si>
  <si>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</si>
  <si>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</si>
  <si>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</si>
  <si>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</si>
  <si>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</si>
  <si>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</si>
  <si>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</si>
  <si>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</si>
  <si>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</si>
  <si>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</si>
  <si>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</si>
  <si>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</si>
  <si>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</si>
  <si>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</si>
  <si>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</si>
  <si>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</si>
  <si>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</si>
  <si>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</si>
  <si>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</si>
  <si>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</si>
  <si>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</si>
  <si>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</si>
  <si>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</si>
  <si>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</si>
  <si>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</si>
  <si>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</si>
  <si>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</si>
  <si>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</si>
  <si>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</si>
  <si>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</si>
  <si>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</si>
  <si>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</si>
  <si>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</si>
  <si>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</si>
  <si>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</si>
  <si>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</si>
  <si>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</si>
  <si>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</si>
  <si>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</si>
  <si>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</si>
  <si>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</si>
  <si>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</si>
  <si>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</si>
  <si>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</si>
  <si>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</si>
  <si>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</si>
  <si>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</si>
  <si>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</si>
  <si>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</si>
  <si>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</si>
  <si>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</si>
  <si>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</si>
  <si>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</si>
  <si>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</si>
  <si>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</si>
  <si>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</si>
  <si>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</si>
  <si>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</si>
  <si>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</si>
  <si>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</si>
  <si>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</si>
  <si>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</si>
  <si>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</si>
  <si>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</si>
  <si>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</si>
  <si>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</si>
  <si>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</si>
  <si>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</si>
  <si>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</si>
  <si>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</si>
  <si>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</si>
  <si>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</si>
  <si>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</si>
  <si>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</si>
  <si>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</si>
  <si>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</si>
  <si>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</si>
  <si>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</si>
  <si>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</si>
  <si>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</si>
  <si>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</si>
  <si>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</si>
  <si>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</si>
  <si>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</si>
  <si>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</si>
  <si>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</si>
  <si>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</si>
  <si>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</si>
  <si>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</si>
  <si>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</si>
  <si>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</si>
  <si>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</si>
  <si>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</si>
  <si>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</si>
  <si>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</si>
  <si>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</si>
  <si>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</si>
  <si>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</si>
  <si>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</si>
  <si>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</si>
  <si>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</si>
  <si>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</si>
  <si>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</si>
  <si>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</si>
  <si>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</si>
  <si>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</si>
  <si>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</si>
  <si>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</si>
  <si>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</si>
  <si>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</si>
  <si>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</si>
  <si>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</si>
  <si>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</si>
  <si>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</si>
  <si>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</si>
  <si>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</si>
  <si>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</si>
  <si>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</si>
  <si>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</si>
  <si>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</si>
  <si>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</si>
  <si>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</si>
  <si>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</si>
  <si>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</si>
  <si>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</si>
  <si>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</si>
  <si>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</si>
  <si>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</si>
  <si>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</si>
  <si>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</si>
  <si>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</si>
  <si>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</si>
  <si>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</si>
  <si>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</si>
  <si>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</si>
  <si>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</si>
  <si>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</si>
  <si>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</si>
  <si>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</si>
  <si>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</si>
  <si>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</si>
  <si>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</si>
  <si>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</si>
  <si>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</si>
  <si>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</si>
  <si>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</si>
  <si>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</si>
  <si>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</si>
  <si>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</si>
  <si>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</si>
  <si>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</si>
  <si>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</si>
  <si>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</si>
  <si>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</si>
  <si>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</si>
  <si>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</si>
  <si>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</si>
  <si>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</si>
  <si>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</si>
  <si>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</si>
  <si>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</si>
  <si>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</si>
  <si>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</si>
  <si>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</si>
  <si>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</si>
  <si>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</si>
  <si>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</si>
  <si>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</si>
  <si>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</si>
  <si>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</si>
  <si>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</si>
  <si>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</si>
  <si>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</si>
  <si>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</si>
  <si>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</si>
  <si>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</si>
  <si>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</si>
  <si>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</si>
  <si>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</si>
  <si>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</si>
  <si>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</si>
  <si>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</si>
  <si>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</si>
  <si>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</si>
  <si>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</si>
  <si>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</si>
  <si>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</si>
  <si>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</si>
  <si>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</si>
  <si>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</si>
  <si>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</si>
  <si>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</si>
  <si>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</si>
  <si>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</si>
  <si>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</si>
  <si>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</si>
  <si>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</si>
  <si>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</si>
  <si>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</si>
  <si>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</si>
  <si>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</si>
  <si>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</si>
  <si>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</si>
  <si>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</si>
  <si>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</si>
  <si>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</si>
  <si>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</si>
  <si>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</si>
  <si>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</si>
  <si>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</si>
  <si>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</si>
  <si>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</si>
  <si>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</si>
  <si>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</si>
  <si>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</si>
  <si>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</si>
  <si>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</si>
  <si>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</si>
  <si>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</si>
  <si>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</si>
  <si>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</si>
  <si>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</si>
  <si>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</si>
  <si>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</si>
  <si>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</si>
  <si>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</si>
  <si>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</si>
  <si>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</si>
  <si>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</si>
  <si>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</si>
  <si>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</si>
  <si>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</si>
  <si>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</si>
  <si>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</si>
  <si>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</si>
  <si>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</si>
  <si>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</si>
  <si>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</si>
  <si>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</si>
  <si>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</si>
  <si>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</si>
  <si>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</si>
  <si>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</si>
  <si>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</si>
  <si>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</si>
  <si>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</si>
  <si>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</si>
  <si>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</si>
  <si>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</si>
  <si>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</si>
  <si>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</si>
  <si>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</si>
  <si>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</si>
  <si>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</si>
  <si>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</si>
  <si>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</si>
  <si>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</si>
  <si>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</si>
  <si>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</si>
  <si>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</si>
  <si>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</si>
  <si>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</si>
  <si>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</si>
  <si>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</si>
  <si>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</si>
  <si>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</si>
  <si>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</si>
  <si>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</si>
  <si>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</si>
  <si>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</si>
  <si>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</si>
  <si>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</si>
  <si>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</si>
  <si>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</si>
  <si>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</si>
  <si>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</si>
  <si>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</si>
  <si>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</si>
  <si>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</si>
  <si>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</si>
  <si>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</si>
  <si>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</si>
  <si>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</si>
  <si>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</si>
  <si>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</si>
  <si>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</si>
  <si>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</si>
  <si>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</si>
  <si>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</si>
  <si>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</si>
  <si>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</si>
  <si>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</si>
  <si>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</si>
  <si>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</si>
  <si>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</si>
  <si>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</si>
  <si>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</si>
  <si>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</si>
  <si>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</si>
  <si>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</si>
  <si>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</si>
  <si>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</si>
  <si>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</si>
  <si>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</si>
  <si>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</si>
  <si>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</si>
  <si>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</si>
  <si>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</si>
  <si>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</si>
  <si>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</si>
  <si>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</si>
  <si>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</si>
  <si>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</si>
  <si>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</si>
  <si>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</si>
  <si>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</si>
  <si>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</si>
  <si>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</si>
  <si>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</si>
  <si>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</si>
  <si>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</si>
  <si>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</si>
  <si>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</si>
  <si>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</si>
  <si>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</si>
  <si>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</si>
  <si>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</si>
  <si>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</si>
  <si>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</si>
  <si>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</si>
  <si>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</si>
  <si>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</si>
  <si>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</si>
  <si>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</si>
  <si>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</si>
  <si>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</si>
  <si>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</si>
  <si>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</si>
  <si>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</si>
  <si>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</si>
  <si>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</si>
  <si>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</si>
  <si>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</si>
  <si>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</si>
  <si>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</si>
  <si>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</si>
  <si>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</si>
  <si>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</si>
  <si>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</si>
  <si>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</si>
  <si>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</si>
  <si>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</si>
  <si>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</si>
  <si>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</si>
  <si>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</si>
  <si>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</si>
  <si>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</si>
  <si>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</si>
  <si>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</si>
  <si>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</si>
  <si>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</si>
  <si>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</si>
  <si>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</si>
  <si>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</si>
  <si>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</si>
  <si>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</si>
  <si>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</si>
  <si>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</si>
  <si>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</si>
  <si>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</si>
  <si>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</si>
  <si>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</si>
  <si>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</si>
  <si>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</si>
  <si>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</si>
  <si>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</si>
  <si>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</si>
  <si>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</si>
  <si>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</si>
  <si>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</si>
  <si>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</si>
  <si>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</si>
  <si>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</si>
  <si>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</si>
  <si>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</si>
  <si>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</si>
  <si>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</si>
  <si>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</si>
  <si>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</si>
  <si>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</si>
  <si>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</si>
  <si>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</si>
  <si>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</si>
  <si>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</si>
  <si>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</si>
  <si>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</si>
  <si>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</si>
  <si>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</si>
  <si>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</si>
  <si>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</si>
  <si>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</si>
  <si>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</si>
  <si>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</si>
  <si>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</si>
  <si>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</si>
  <si>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</si>
  <si>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</si>
  <si>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</si>
  <si>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</si>
  <si>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</si>
  <si>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</si>
  <si>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</si>
  <si>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</si>
  <si>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</si>
  <si>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</si>
  <si>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</si>
  <si>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</si>
  <si>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</si>
  <si>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</si>
  <si>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</si>
  <si>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</si>
  <si>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</si>
  <si>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</si>
  <si>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</si>
  <si>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</si>
  <si>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</si>
  <si>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</si>
  <si>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</si>
  <si>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</si>
  <si>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</si>
  <si>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</si>
  <si>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</si>
  <si>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</si>
  <si>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</si>
  <si>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</si>
  <si>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</si>
  <si>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</si>
  <si>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</si>
  <si>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</si>
  <si>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</si>
  <si>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</si>
  <si>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</si>
  <si>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</si>
  <si>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</si>
  <si>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</si>
  <si>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</si>
  <si>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</si>
  <si>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</si>
  <si>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</si>
  <si>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</si>
  <si>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</si>
  <si>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</si>
  <si>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</si>
  <si>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</si>
  <si>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</si>
  <si>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</si>
  <si>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</si>
  <si>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</si>
  <si>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</si>
  <si>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</si>
  <si>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</si>
  <si>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</si>
  <si>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</si>
  <si>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</si>
  <si>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</si>
  <si>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</si>
  <si>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</si>
  <si>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</si>
  <si>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</si>
  <si>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</si>
  <si>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</si>
  <si>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</si>
  <si>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</si>
  <si>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</si>
  <si>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</si>
  <si>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</si>
  <si>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</si>
  <si>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</si>
  <si>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</si>
  <si>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</si>
  <si>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</si>
  <si>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</si>
  <si>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</si>
  <si>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</si>
  <si>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</si>
  <si>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</si>
  <si>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</si>
  <si>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</si>
  <si>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</si>
  <si>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</si>
  <si>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</si>
  <si>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</si>
  <si>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</si>
  <si>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</si>
  <si>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</si>
  <si>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</si>
  <si>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</si>
  <si>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</si>
  <si>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</si>
  <si>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</si>
  <si>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</si>
  <si>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</si>
  <si>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</si>
  <si>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</si>
  <si>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</si>
  <si>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</si>
  <si>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</si>
  <si>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</si>
  <si>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</si>
  <si>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</si>
  <si>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</si>
  <si>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</si>
  <si>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</si>
  <si>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</si>
  <si>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</si>
  <si>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</si>
  <si>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</si>
  <si>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</si>
  <si>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</si>
  <si>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</si>
  <si>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</si>
  <si>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</si>
  <si>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</si>
  <si>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</si>
  <si>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</si>
  <si>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</si>
  <si>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</si>
  <si>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</si>
  <si>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</si>
  <si>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</si>
  <si>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</si>
  <si>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</si>
  <si>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</si>
  <si>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</si>
  <si>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</si>
  <si>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</si>
  <si>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</si>
  <si>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</si>
  <si>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</si>
  <si>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</si>
  <si>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</si>
  <si>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</si>
  <si>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</si>
  <si>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</si>
  <si>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</si>
  <si>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</si>
  <si>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</si>
  <si>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</si>
  <si>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</si>
  <si>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</si>
  <si>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</si>
  <si>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</si>
  <si>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</si>
  <si>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</si>
  <si>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</si>
  <si>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</si>
  <si>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</si>
  <si>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</si>
  <si>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</si>
  <si>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</si>
  <si>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</si>
  <si>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</si>
  <si>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</si>
  <si>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</si>
  <si>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</si>
  <si>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</si>
  <si>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</si>
  <si>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</si>
  <si>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</si>
  <si>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</si>
  <si>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</si>
  <si>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</si>
  <si>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</si>
  <si>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</si>
  <si>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</si>
  <si>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</si>
  <si>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</si>
  <si>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</si>
  <si>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</si>
  <si>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</si>
  <si>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</si>
  <si>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</si>
  <si>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</si>
  <si>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</si>
  <si>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</si>
  <si>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</si>
  <si>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</si>
  <si>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</si>
  <si>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</si>
  <si>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</si>
  <si>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</si>
  <si>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</si>
  <si>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</si>
  <si>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</si>
  <si>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</si>
  <si>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</si>
  <si>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</si>
  <si>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</si>
  <si>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</si>
  <si>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</si>
  <si>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</si>
  <si>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</si>
  <si>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</si>
  <si>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</si>
  <si>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</si>
  <si>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</si>
  <si>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</si>
  <si>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</si>
  <si>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</si>
  <si>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</si>
  <si>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</si>
  <si>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</si>
  <si>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</si>
  <si>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</si>
  <si>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</si>
  <si>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</si>
  <si>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</si>
  <si>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</si>
  <si>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</si>
  <si>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</si>
  <si>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</si>
  <si>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</si>
  <si>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</si>
  <si>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</si>
  <si>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</si>
  <si>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</si>
  <si>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</si>
  <si>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</si>
  <si>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</si>
  <si>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</si>
  <si>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</si>
  <si>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</si>
  <si>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</si>
  <si>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</si>
  <si>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</si>
  <si>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</si>
  <si>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</si>
  <si>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</si>
  <si>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</si>
  <si>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</si>
  <si>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</si>
  <si>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</si>
  <si>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</si>
  <si>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</si>
  <si>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</si>
  <si>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</si>
  <si>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</si>
  <si>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</si>
  <si>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</si>
  <si>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</si>
  <si>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</si>
  <si>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</si>
  <si>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</si>
  <si>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</si>
  <si>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</si>
  <si>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</si>
  <si>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</si>
  <si>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</si>
  <si>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</si>
  <si>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</si>
  <si>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</si>
  <si>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</si>
  <si>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</si>
  <si>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</si>
  <si>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</si>
  <si>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</si>
  <si>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</si>
  <si>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</si>
  <si>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</si>
  <si>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</si>
  <si>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</si>
  <si>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</si>
  <si>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</si>
  <si>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</si>
  <si>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</si>
  <si>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</si>
  <si>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</si>
  <si>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</si>
  <si>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</si>
  <si>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</si>
  <si>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</si>
  <si>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</si>
  <si>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</si>
  <si>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</si>
  <si>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</si>
  <si>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</si>
  <si>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</si>
  <si>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</si>
  <si>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</si>
  <si>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</si>
  <si>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</si>
  <si>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</si>
  <si>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</si>
  <si>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</si>
  <si>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</si>
  <si>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</si>
  <si>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</si>
  <si>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</si>
  <si>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</si>
  <si>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</si>
  <si>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</si>
  <si>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</si>
  <si>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</si>
  <si>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</si>
  <si>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</si>
  <si>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</si>
  <si>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</si>
  <si>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</si>
  <si>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</si>
  <si>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</si>
  <si>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</si>
  <si>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</si>
  <si>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</si>
  <si>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</si>
  <si>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</si>
  <si>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</si>
  <si>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</si>
  <si>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</si>
  <si>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</si>
  <si>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</si>
  <si>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</si>
  <si>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</si>
  <si>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</si>
  <si>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</si>
  <si>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</si>
  <si>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</si>
  <si>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</si>
  <si>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</si>
  <si>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</si>
  <si>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</si>
  <si>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</si>
  <si>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</si>
  <si>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</si>
  <si>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</si>
  <si>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</si>
  <si>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</si>
  <si>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</si>
  <si>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</si>
  <si>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</si>
  <si>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</si>
  <si>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</si>
  <si>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</si>
  <si>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</si>
  <si>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</si>
  <si>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</si>
  <si>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</si>
  <si>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</si>
  <si>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</si>
  <si>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</si>
  <si>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</si>
  <si>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</si>
  <si>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</si>
  <si>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</si>
  <si>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</si>
  <si>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</si>
  <si>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</si>
  <si>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</si>
  <si>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</si>
  <si>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</si>
  <si>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</si>
  <si>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</si>
  <si>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</si>
  <si>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</si>
  <si>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</si>
  <si>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</si>
  <si>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</si>
  <si>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</si>
  <si>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</si>
  <si>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</si>
  <si>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</si>
  <si>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</si>
  <si>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</si>
  <si>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</si>
  <si>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</si>
  <si>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</si>
  <si>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</si>
  <si>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</si>
  <si>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</si>
  <si>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</si>
  <si>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</si>
  <si>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</si>
  <si>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</si>
  <si>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</si>
  <si>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</si>
  <si>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</si>
  <si>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</si>
  <si>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</si>
  <si>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</si>
  <si>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</si>
  <si>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</si>
  <si>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</si>
  <si>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</si>
  <si>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</si>
  <si>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</si>
  <si>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</si>
  <si>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</si>
  <si>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</si>
  <si>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</si>
  <si>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</si>
  <si>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</si>
  <si>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</si>
  <si>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</si>
  <si>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</si>
  <si>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</si>
  <si>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</si>
  <si>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</si>
  <si>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</si>
  <si>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</si>
  <si>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</si>
  <si>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</si>
  <si>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</si>
  <si>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</si>
  <si>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</si>
  <si>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</si>
  <si>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</si>
  <si>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</si>
  <si>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</si>
  <si>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</si>
  <si>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</si>
  <si>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</si>
  <si>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</si>
  <si>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</si>
  <si>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</si>
  <si>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</si>
  <si>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</si>
  <si>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</si>
  <si>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</si>
  <si>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</si>
  <si>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</si>
  <si>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</si>
  <si>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</si>
  <si>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</si>
  <si>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</si>
  <si>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</si>
  <si>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</si>
  <si>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</si>
  <si>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</si>
  <si>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</si>
  <si>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</si>
  <si>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</si>
  <si>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</si>
  <si>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</si>
  <si>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</si>
  <si>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</si>
  <si>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</si>
  <si>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</si>
  <si>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</si>
  <si>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</si>
  <si>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</si>
  <si>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</si>
  <si>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</si>
  <si>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</si>
  <si>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</si>
  <si>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</si>
  <si>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</si>
  <si>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</si>
  <si>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</si>
  <si>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</si>
  <si>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</si>
  <si>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</si>
  <si>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</si>
  <si>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</si>
  <si>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</si>
  <si>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</si>
  <si>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</si>
  <si>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</si>
  <si>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</si>
  <si>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</si>
  <si>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</si>
  <si>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</si>
  <si>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</si>
  <si>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</si>
  <si>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</si>
  <si>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</si>
  <si>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</si>
  <si>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</si>
  <si>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</si>
  <si>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</si>
  <si>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</si>
  <si>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</si>
  <si>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</si>
  <si>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</si>
  <si>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</si>
  <si>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</si>
  <si>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</si>
  <si>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</si>
  <si>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</si>
  <si>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</si>
  <si>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</si>
  <si>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</si>
  <si>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</si>
  <si>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</si>
  <si>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</si>
  <si>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</si>
  <si>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</si>
  <si>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</si>
  <si>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</si>
  <si>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</si>
  <si>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</si>
  <si>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</si>
  <si>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</si>
  <si>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</si>
  <si>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</si>
  <si>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</si>
  <si>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</si>
  <si>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</si>
  <si>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</si>
  <si>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</si>
  <si>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</si>
  <si>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</si>
  <si>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</si>
  <si>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</si>
  <si>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</si>
  <si>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</si>
  <si>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</si>
  <si>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</si>
  <si>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</si>
  <si>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</si>
  <si>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</si>
  <si>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</si>
  <si>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</si>
  <si>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</si>
  <si>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</si>
  <si>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</si>
  <si>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</si>
  <si>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</si>
  <si>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</si>
  <si>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</si>
  <si>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</si>
  <si>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</si>
  <si>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</si>
  <si>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</si>
  <si>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</si>
  <si>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</si>
  <si>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</si>
  <si>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</si>
  <si>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</si>
  <si>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</si>
  <si>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</si>
  <si>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</si>
  <si>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</si>
  <si>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</si>
  <si>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</si>
  <si>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</si>
  <si>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</si>
  <si>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</si>
  <si>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</si>
  <si>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</si>
  <si>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</si>
  <si>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</si>
  <si>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</si>
  <si>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</si>
  <si>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</si>
  <si>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</si>
  <si>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</si>
  <si>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</si>
  <si>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</si>
  <si>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</si>
  <si>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</si>
  <si>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</si>
  <si>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</si>
  <si>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</si>
  <si>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</si>
  <si>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</si>
  <si>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</si>
  <si>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</si>
  <si>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</si>
  <si>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</si>
  <si>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</si>
  <si>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</si>
  <si>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</si>
  <si>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</si>
  <si>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</si>
  <si>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</si>
  <si>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</si>
  <si>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</si>
  <si>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</si>
  <si>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</si>
  <si>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</si>
  <si>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</si>
  <si>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</si>
  <si>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</si>
  <si>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</si>
  <si>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</si>
  <si>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</si>
  <si>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</si>
  <si>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</si>
  <si>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</si>
  <si>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</si>
  <si>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</si>
  <si>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</si>
  <si>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</si>
  <si>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</si>
  <si>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</si>
  <si>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</si>
  <si>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</si>
  <si>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</si>
  <si>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</si>
  <si>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</si>
  <si>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</si>
  <si>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</si>
  <si>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</si>
  <si>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</si>
  <si>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</si>
  <si>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</si>
  <si>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</si>
  <si>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</si>
  <si>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</si>
  <si>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</si>
  <si>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</si>
  <si>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</si>
  <si>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</si>
  <si>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</si>
  <si>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</si>
  <si>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</si>
  <si>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</si>
  <si>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</si>
  <si>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</si>
  <si>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</si>
  <si>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</si>
  <si>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</si>
  <si>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</si>
  <si>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</si>
  <si>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</si>
  <si>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</si>
  <si>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</si>
  <si>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</si>
  <si>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</si>
  <si>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</si>
  <si>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</si>
  <si>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</si>
  <si>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</si>
  <si>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</si>
  <si>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</si>
  <si>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</si>
  <si>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</si>
  <si>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</si>
  <si>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</si>
  <si>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</si>
  <si>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</si>
  <si>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</si>
  <si>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</si>
  <si>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</si>
  <si>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</si>
  <si>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</si>
  <si>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</si>
  <si>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</si>
  <si>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</si>
  <si>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</si>
  <si>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</si>
  <si>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</si>
  <si>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</si>
  <si>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</si>
  <si>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</si>
  <si>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</si>
  <si>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</si>
  <si>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</si>
  <si>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</si>
  <si>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</si>
  <si>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</si>
  <si>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</si>
  <si>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</si>
  <si>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</si>
  <si>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</si>
  <si>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</si>
  <si>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</si>
  <si>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</si>
  <si>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</si>
  <si>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</si>
  <si>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</si>
  <si>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</si>
  <si>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</si>
  <si>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</si>
  <si>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</si>
  <si>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</si>
  <si>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</si>
  <si>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</si>
  <si>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</si>
  <si>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</si>
  <si>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</si>
  <si>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</si>
  <si>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</si>
  <si>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</si>
  <si>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</si>
  <si>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</si>
  <si>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</si>
  <si>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</si>
  <si>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</si>
  <si>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</si>
  <si>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</si>
  <si>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</si>
  <si>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</si>
  <si>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</si>
  <si>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</si>
  <si>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</si>
  <si>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</si>
  <si>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</si>
  <si>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</si>
  <si>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</si>
  <si>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</si>
  <si>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</si>
  <si>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</si>
  <si>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</si>
  <si>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</si>
  <si>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</si>
  <si>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</si>
  <si>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</si>
  <si>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</si>
  <si>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</si>
  <si>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</si>
  <si>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</si>
  <si>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</si>
  <si>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</si>
  <si>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</si>
  <si>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</si>
  <si>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</si>
  <si>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</si>
  <si>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</si>
  <si>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</si>
  <si>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</si>
  <si>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</si>
  <si>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</si>
  <si>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</si>
  <si>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</si>
  <si>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</si>
  <si>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</si>
  <si>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</si>
  <si>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</si>
  <si>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</si>
  <si>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</si>
  <si>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</si>
  <si>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</si>
  <si>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</si>
  <si>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</si>
  <si>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</si>
  <si>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</si>
  <si>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</si>
  <si>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</si>
  <si>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</si>
  <si>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</si>
  <si>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</si>
  <si>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</si>
  <si>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</si>
  <si>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</si>
  <si>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</si>
  <si>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</si>
  <si>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</si>
  <si>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</si>
  <si>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</si>
  <si>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</si>
  <si>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</si>
  <si>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</si>
  <si>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</si>
  <si>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</si>
  <si>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</si>
  <si>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</si>
  <si>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</si>
  <si>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</si>
  <si>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</si>
  <si>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</si>
  <si>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</si>
  <si>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</si>
  <si>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</si>
  <si>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</si>
  <si>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</si>
  <si>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</si>
  <si>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</si>
  <si>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</si>
  <si>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</si>
  <si>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</si>
  <si>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</si>
  <si>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</si>
  <si>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</si>
  <si>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</si>
  <si>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</si>
  <si>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</si>
  <si>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</si>
  <si>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</si>
  <si>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</si>
  <si>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</si>
  <si>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</si>
  <si>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</si>
  <si>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</si>
  <si>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</si>
  <si>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</si>
  <si>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</si>
  <si>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</si>
  <si>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</si>
  <si>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</si>
  <si>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</si>
  <si>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</si>
  <si>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</si>
  <si>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</si>
  <si>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</si>
  <si>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</si>
  <si>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</si>
  <si>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</si>
  <si>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</si>
  <si>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</si>
  <si>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</si>
  <si>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</si>
  <si>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</si>
  <si>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</si>
  <si>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</si>
  <si>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</si>
  <si>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</si>
  <si>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</si>
  <si>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</si>
  <si>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</si>
  <si>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</si>
  <si>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</si>
  <si>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</si>
  <si>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</si>
  <si>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</si>
  <si>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</si>
  <si>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</si>
  <si>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</si>
  <si>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</si>
  <si>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</si>
  <si>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</si>
  <si>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</si>
  <si>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</si>
  <si>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</si>
  <si>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</si>
  <si>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</si>
  <si>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</si>
  <si>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</si>
  <si>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</si>
  <si>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</si>
  <si>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</si>
  <si>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</si>
  <si>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</si>
  <si>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</si>
  <si>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</si>
  <si>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</si>
  <si>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</si>
  <si>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</si>
  <si>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</si>
  <si>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</si>
  <si>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</si>
  <si>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</si>
  <si>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</si>
  <si>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</si>
  <si>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</si>
  <si>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</si>
  <si>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</si>
  <si>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</si>
  <si>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</si>
  <si>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</si>
  <si>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</si>
  <si>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</si>
  <si>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</si>
  <si>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</si>
  <si>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</si>
  <si>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</si>
  <si>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</si>
  <si>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</si>
  <si>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</si>
  <si>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</si>
  <si>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</si>
  <si>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</si>
  <si>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</si>
  <si>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</si>
  <si>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</si>
  <si>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</si>
  <si>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</si>
  <si>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</si>
  <si>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</si>
  <si>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</si>
  <si>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</si>
  <si>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</si>
  <si>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</si>
  <si>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</si>
  <si>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</si>
  <si>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</si>
  <si>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</si>
  <si>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</si>
  <si>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</si>
  <si>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</si>
  <si>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</si>
  <si>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</si>
  <si>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</si>
  <si>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</si>
  <si>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</si>
  <si>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</si>
  <si>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</si>
  <si>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</si>
  <si>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</si>
  <si>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</si>
  <si>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</si>
  <si>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</si>
  <si>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</si>
  <si>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</si>
  <si>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</si>
  <si>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</si>
  <si>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</si>
  <si>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</si>
  <si>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</si>
  <si>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</si>
  <si>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</si>
  <si>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</si>
  <si>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</si>
  <si>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</si>
  <si>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</si>
  <si>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</si>
  <si>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</si>
  <si>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</si>
  <si>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</si>
  <si>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</si>
  <si>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</si>
  <si>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</si>
  <si>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</si>
  <si>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</si>
  <si>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</si>
  <si>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</si>
  <si>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</si>
  <si>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</si>
  <si>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</si>
  <si>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</si>
  <si>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</si>
  <si>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</si>
  <si>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</si>
  <si>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</si>
  <si>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</si>
  <si>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</si>
  <si>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</si>
  <si>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</si>
  <si>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</si>
  <si>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</si>
  <si>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</si>
  <si>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</si>
  <si>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</si>
  <si>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</si>
  <si>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</si>
  <si>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</si>
  <si>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</si>
  <si>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</si>
  <si>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</si>
  <si>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</si>
  <si>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</si>
  <si>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</si>
  <si>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</si>
  <si>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</si>
  <si>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</si>
  <si>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</si>
  <si>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</si>
  <si>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</si>
  <si>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</si>
  <si>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</si>
  <si>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</si>
  <si>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</si>
  <si>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</si>
  <si>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</si>
  <si>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</si>
  <si>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</si>
  <si>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</si>
  <si>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</si>
  <si>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</si>
  <si>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</si>
  <si>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</si>
  <si>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</si>
  <si>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</si>
  <si>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</si>
  <si>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</si>
  <si>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</si>
  <si>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</si>
  <si>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</si>
  <si>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</si>
  <si>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</si>
  <si>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</si>
  <si>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</si>
  <si>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</si>
  <si>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</si>
  <si>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</si>
  <si>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</si>
  <si>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</si>
  <si>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</si>
  <si>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</si>
  <si>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</si>
  <si>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</si>
  <si>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</si>
  <si>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</si>
  <si>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</si>
  <si>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</si>
  <si>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</si>
  <si>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</si>
  <si>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</si>
  <si>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</si>
  <si>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</si>
  <si>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</si>
  <si>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</si>
  <si>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</si>
  <si>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</si>
  <si>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</si>
  <si>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</si>
  <si>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</si>
  <si>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</si>
  <si>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</si>
  <si>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</si>
  <si>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</si>
  <si>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</si>
  <si>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</si>
  <si>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</si>
  <si>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</si>
  <si>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</si>
  <si>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</si>
  <si>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</si>
  <si>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</si>
  <si>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</si>
  <si>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</si>
  <si>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</si>
  <si>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</si>
  <si>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</si>
  <si>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</si>
  <si>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</si>
  <si>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</si>
  <si>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</si>
  <si>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</si>
  <si>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</si>
  <si>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</si>
  <si>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</si>
  <si>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</si>
  <si>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</si>
  <si>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</si>
  <si>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</si>
  <si>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</si>
  <si>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</si>
  <si>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</si>
  <si>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</si>
  <si>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</si>
  <si>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</si>
  <si>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</si>
  <si>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</si>
  <si>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</si>
  <si>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</si>
  <si>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</si>
  <si>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</si>
  <si>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</si>
  <si>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</si>
  <si>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</si>
  <si>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</si>
  <si>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</si>
  <si>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</si>
  <si>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</si>
  <si>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</si>
  <si>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</si>
  <si>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</si>
  <si>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</si>
  <si>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</si>
  <si>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</si>
  <si>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</si>
  <si>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</si>
  <si>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</si>
  <si>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</si>
  <si>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</si>
  <si>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</si>
  <si>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</si>
  <si>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</si>
  <si>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</si>
  <si>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</si>
  <si>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</si>
  <si>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</si>
  <si>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</si>
  <si>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</si>
  <si>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</si>
  <si>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</si>
  <si>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</si>
  <si>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</si>
  <si>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</si>
  <si>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</si>
  <si>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</si>
  <si>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</si>
  <si>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</si>
  <si>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</si>
  <si>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</si>
  <si>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</si>
  <si>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</si>
  <si>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</si>
  <si>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</si>
  <si>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</si>
  <si>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</si>
  <si>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</si>
  <si>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</si>
  <si>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</si>
  <si>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</si>
  <si>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</si>
  <si>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</si>
  <si>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</si>
  <si>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</si>
  <si>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</si>
  <si>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</si>
  <si>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</si>
  <si>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</si>
  <si>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</si>
  <si>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</si>
  <si>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</si>
  <si>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</si>
  <si>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</si>
  <si>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</si>
  <si>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</si>
  <si>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</si>
  <si>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</si>
  <si>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</si>
  <si>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</si>
  <si>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</si>
  <si>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</si>
  <si>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</si>
  <si>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</si>
  <si>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</si>
  <si>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</si>
  <si>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</si>
  <si>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</si>
  <si>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</si>
  <si>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</si>
  <si>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</si>
  <si>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</si>
  <si>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</si>
  <si>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</si>
  <si>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</si>
  <si>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</si>
  <si>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</si>
  <si>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</si>
  <si>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</si>
  <si>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</si>
  <si>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</si>
  <si>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</si>
  <si>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</si>
  <si>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</si>
  <si>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</si>
  <si>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</si>
  <si>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</si>
  <si>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</si>
  <si>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</si>
  <si>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</si>
  <si>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</si>
  <si>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</si>
  <si>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</si>
  <si>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</si>
  <si>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</si>
  <si>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</si>
  <si>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</si>
  <si>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</si>
  <si>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</si>
  <si>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</si>
  <si>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</si>
  <si>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</si>
  <si>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</si>
  <si>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</si>
  <si>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</si>
  <si>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</si>
  <si>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</si>
  <si>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</si>
  <si>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</si>
  <si>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</si>
  <si>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</si>
  <si>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</si>
  <si>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</si>
  <si>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</si>
  <si>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</si>
  <si>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</si>
  <si>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</si>
  <si>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</si>
  <si>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</si>
  <si>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</si>
  <si>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</si>
  <si>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</si>
  <si>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</si>
  <si>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</si>
  <si>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</si>
  <si>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</si>
  <si>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</si>
  <si>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</si>
  <si>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</si>
  <si>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</si>
  <si>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</si>
  <si>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</si>
  <si>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</si>
  <si>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</si>
  <si>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</si>
  <si>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</si>
  <si>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</si>
  <si>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</si>
  <si>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</si>
  <si>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</si>
  <si>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</si>
  <si>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</si>
  <si>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</si>
  <si>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</si>
  <si>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</si>
  <si>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</si>
  <si>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</si>
  <si>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</si>
  <si>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</si>
  <si>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</si>
  <si>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</si>
  <si>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</si>
  <si>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</si>
  <si>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</si>
  <si>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</si>
  <si>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</si>
  <si>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</si>
  <si>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</si>
  <si>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</si>
  <si>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</si>
  <si>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</si>
  <si>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</si>
  <si>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</si>
  <si>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</si>
  <si>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</si>
  <si>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</si>
  <si>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</si>
  <si>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</si>
  <si>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</si>
  <si>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</si>
  <si>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</si>
  <si>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</si>
  <si>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</si>
  <si>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</si>
  <si>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</si>
  <si>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</si>
  <si>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</si>
  <si>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</si>
  <si>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</si>
  <si>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</si>
  <si>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</si>
  <si>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</si>
  <si>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</si>
  <si>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</si>
  <si>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</si>
  <si>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</si>
  <si>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</si>
  <si>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</si>
  <si>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</si>
  <si>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</si>
  <si>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</si>
  <si>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</si>
  <si>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</si>
  <si>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</si>
  <si>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</si>
  <si>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</si>
  <si>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</si>
  <si>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</si>
  <si>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</si>
  <si>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</si>
  <si>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</si>
  <si>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</si>
  <si>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</si>
  <si>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</si>
  <si>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</si>
  <si>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</si>
  <si>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</si>
  <si>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</si>
  <si>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</si>
  <si>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</si>
  <si>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</si>
  <si>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</si>
  <si>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</si>
  <si>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</si>
  <si>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</si>
  <si>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</si>
  <si>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</si>
  <si>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</si>
  <si>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</si>
  <si>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</si>
  <si>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</si>
  <si>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</si>
  <si>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</si>
  <si>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</si>
  <si>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</si>
  <si>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</si>
  <si>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</si>
  <si>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</si>
  <si>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</si>
  <si>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</si>
  <si>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</si>
  <si>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</si>
  <si>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</si>
  <si>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</si>
  <si>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</si>
  <si>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</si>
  <si>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</si>
  <si>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</si>
  <si>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</si>
  <si>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</si>
  <si>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</si>
  <si>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</si>
  <si>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</si>
  <si>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</si>
  <si>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</si>
  <si>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</si>
  <si>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</si>
  <si>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</si>
  <si>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</si>
  <si>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</si>
  <si>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</si>
  <si>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</si>
  <si>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</si>
  <si>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</si>
  <si>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</si>
  <si>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</si>
  <si>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</si>
  <si>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</si>
  <si>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</si>
  <si>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</si>
  <si>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</si>
  <si>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</si>
  <si>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</si>
  <si>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</si>
  <si>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</si>
  <si>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</si>
  <si>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</si>
  <si>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</si>
  <si>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</si>
  <si>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</si>
  <si>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</si>
  <si>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</si>
  <si>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</si>
  <si>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</si>
  <si>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</si>
  <si>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</si>
  <si>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</si>
  <si>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</si>
  <si>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</si>
  <si>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</si>
  <si>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</si>
  <si>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</si>
  <si>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</si>
  <si>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</si>
  <si>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</si>
  <si>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</si>
  <si>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</si>
  <si>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</si>
  <si>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</si>
  <si>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</si>
  <si>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</si>
  <si>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</si>
  <si>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</si>
  <si>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</si>
  <si>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</si>
  <si>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</si>
  <si>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</si>
  <si>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</si>
  <si>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</si>
  <si>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</si>
  <si>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</si>
  <si>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</si>
  <si>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</si>
  <si>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</si>
  <si>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</si>
  <si>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</si>
  <si>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</si>
  <si>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</si>
  <si>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</si>
  <si>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</si>
  <si>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</si>
  <si>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</si>
  <si>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</si>
  <si>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</si>
  <si>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</si>
  <si>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</si>
  <si>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</si>
  <si>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</si>
  <si>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</si>
  <si>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</si>
  <si>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</si>
  <si>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</si>
  <si>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</si>
  <si>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</si>
  <si>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</si>
  <si>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</si>
  <si>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</si>
  <si>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</si>
  <si>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</si>
  <si>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</si>
  <si>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</si>
  <si>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</si>
  <si>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</si>
  <si>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</si>
  <si>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</si>
  <si>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</si>
  <si>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</si>
  <si>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</si>
  <si>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</si>
  <si>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</si>
  <si>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</si>
  <si>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</si>
  <si>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</si>
  <si>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</si>
  <si>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</si>
  <si>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</si>
  <si>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</si>
  <si>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</si>
  <si>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</si>
  <si>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</si>
  <si>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</si>
  <si>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</si>
  <si>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</si>
  <si>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</si>
  <si>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</si>
  <si>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</si>
  <si>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</si>
  <si>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</si>
  <si>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</si>
  <si>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</si>
  <si>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</si>
  <si>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</si>
  <si>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</si>
  <si>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</si>
  <si>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</si>
  <si>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</si>
  <si>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</si>
  <si>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</si>
  <si>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</si>
  <si>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</si>
  <si>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</si>
  <si>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</si>
  <si>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</si>
  <si>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</si>
  <si>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</si>
  <si>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</si>
  <si>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</si>
  <si>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</si>
  <si>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</si>
  <si>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</si>
  <si>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</si>
  <si>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</si>
  <si>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</si>
  <si>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</si>
  <si>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</si>
  <si>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</si>
  <si>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</si>
  <si>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</si>
  <si>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</si>
  <si>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</si>
  <si>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</si>
  <si>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</si>
  <si>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</si>
  <si>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</si>
  <si>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</si>
  <si>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</si>
  <si>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</si>
  <si>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</si>
  <si>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</si>
  <si>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</si>
  <si>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</si>
  <si>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</si>
  <si>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</si>
  <si>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</si>
  <si>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</si>
  <si>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</si>
  <si>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</si>
  <si>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</si>
  <si>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</si>
  <si>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</si>
  <si>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</si>
  <si>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</si>
  <si>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</si>
  <si>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</si>
  <si>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</si>
  <si>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</si>
  <si>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</si>
  <si>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</si>
  <si>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</si>
  <si>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</si>
  <si>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</si>
  <si>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</si>
  <si>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</si>
  <si>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</si>
  <si>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</si>
  <si>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</si>
  <si>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</si>
  <si>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</si>
  <si>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</si>
  <si>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</si>
  <si>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</si>
  <si>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</si>
  <si>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</si>
  <si>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</si>
  <si>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</si>
  <si>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</si>
  <si>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</si>
  <si>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</si>
  <si>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</si>
  <si>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</si>
  <si>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</si>
  <si>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</si>
  <si>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</si>
  <si>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</si>
  <si>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</si>
  <si>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</si>
  <si>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</si>
  <si>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</si>
  <si>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</si>
  <si>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</si>
  <si>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</si>
  <si>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</si>
  <si>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</si>
  <si>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</si>
  <si>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</si>
  <si>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</si>
  <si>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</si>
  <si>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</si>
  <si>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</si>
  <si>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</si>
  <si>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</si>
  <si>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</si>
  <si>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</si>
  <si>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</si>
  <si>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</si>
  <si>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</si>
  <si>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</si>
  <si>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</si>
  <si>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</si>
  <si>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</si>
  <si>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</si>
  <si>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</si>
  <si>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</si>
  <si>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</si>
  <si>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</si>
  <si>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</si>
  <si>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</si>
  <si>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</si>
  <si>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</si>
  <si>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</si>
  <si>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</si>
  <si>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</si>
  <si>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</si>
  <si>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</si>
  <si>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</si>
  <si>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</si>
  <si>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</si>
  <si>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</si>
  <si>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</si>
  <si>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</si>
  <si>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</si>
  <si>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</si>
  <si>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</si>
  <si>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</si>
  <si>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</si>
  <si>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</si>
  <si>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</si>
  <si>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</si>
  <si>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</si>
  <si>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</si>
  <si>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</si>
  <si>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</si>
  <si>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</si>
  <si>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</si>
  <si>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</si>
  <si>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</si>
  <si>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</si>
  <si>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</si>
  <si>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</si>
  <si>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</si>
  <si>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</si>
  <si>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</si>
  <si>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</si>
  <si>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</si>
  <si>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</si>
  <si>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</si>
  <si>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</si>
  <si>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</si>
  <si>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</si>
  <si>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</si>
  <si>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</si>
  <si>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</si>
  <si>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</si>
  <si>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</si>
  <si>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</si>
  <si>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</si>
  <si>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</si>
  <si>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</si>
  <si>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</si>
  <si>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</si>
  <si>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</si>
  <si>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</si>
  <si>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</si>
  <si>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</si>
  <si>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</si>
  <si>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</si>
  <si>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</si>
  <si>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</si>
  <si>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</si>
  <si>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</si>
  <si>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</si>
  <si>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</si>
  <si>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</si>
  <si>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</si>
  <si>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</si>
  <si>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</si>
  <si>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</si>
  <si>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</si>
  <si>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</si>
  <si>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</si>
  <si>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</si>
  <si>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</si>
  <si>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</si>
  <si>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</si>
  <si>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</si>
  <si>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</si>
  <si>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</si>
  <si>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</si>
  <si>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</si>
  <si>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</si>
  <si>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</si>
  <si>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</si>
  <si>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</si>
  <si>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</si>
  <si>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</si>
  <si>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</si>
  <si>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</si>
  <si>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</si>
  <si>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</si>
  <si>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</si>
  <si>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</si>
  <si>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</si>
  <si>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</si>
  <si>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</si>
  <si>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</si>
  <si>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</si>
  <si>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</si>
  <si>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</si>
  <si>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</si>
  <si>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</si>
  <si>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</si>
  <si>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</si>
  <si>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</si>
  <si>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</si>
  <si>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</si>
  <si>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</si>
  <si>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</si>
  <si>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</si>
  <si>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</si>
  <si>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</si>
  <si>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</si>
  <si>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</si>
  <si>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</si>
  <si>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</si>
  <si>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</si>
  <si>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</si>
  <si>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</si>
  <si>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</si>
  <si>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</si>
  <si>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</si>
  <si>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</si>
  <si>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</si>
  <si>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</si>
  <si>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</si>
  <si>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</si>
  <si>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</si>
  <si>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</si>
  <si>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</si>
  <si>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</si>
  <si>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</si>
  <si>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</si>
  <si>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</si>
  <si>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</si>
  <si>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</si>
  <si>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</si>
  <si>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</si>
  <si>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</si>
  <si>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</si>
  <si>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</si>
  <si>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</si>
  <si>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</si>
  <si>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</si>
  <si>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</si>
  <si>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</si>
  <si>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</si>
  <si>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</si>
  <si>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</si>
  <si>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</si>
  <si>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</si>
  <si>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</si>
  <si>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</si>
  <si>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</si>
  <si>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</si>
  <si>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</si>
  <si>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</si>
  <si>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</si>
  <si>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</si>
  <si>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</si>
  <si>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</si>
  <si>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</si>
  <si>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</si>
  <si>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</si>
  <si>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</si>
  <si>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</si>
  <si>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</si>
  <si>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</si>
  <si>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</si>
  <si>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</si>
  <si>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</si>
  <si>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</si>
  <si>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</si>
  <si>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</si>
  <si>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</si>
  <si>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</si>
  <si>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</si>
  <si>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</si>
  <si>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</si>
  <si>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</si>
  <si>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</si>
  <si>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</si>
  <si>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</si>
  <si>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</si>
  <si>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</si>
  <si>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</si>
  <si>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</si>
  <si>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</si>
  <si>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</si>
  <si>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</si>
  <si>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</si>
  <si>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</si>
  <si>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</si>
  <si>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</si>
  <si>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</si>
  <si>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</si>
  <si>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</si>
  <si>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</si>
  <si>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</si>
  <si>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</si>
  <si>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</si>
  <si>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</si>
  <si>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</si>
  <si>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</si>
  <si>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</si>
  <si>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</si>
  <si>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</si>
  <si>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</si>
  <si>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</si>
  <si>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</si>
  <si>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</si>
  <si>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</si>
  <si>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</si>
  <si>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</si>
  <si>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</si>
  <si>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</si>
  <si>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</si>
  <si>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</si>
  <si>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</si>
  <si>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</si>
  <si>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</si>
  <si>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</si>
  <si>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</si>
  <si>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</si>
  <si>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</si>
  <si>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</si>
  <si>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</si>
  <si>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</si>
  <si>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</si>
  <si>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</si>
  <si>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</si>
  <si>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</si>
  <si>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</si>
  <si>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</si>
  <si>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</si>
  <si>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</si>
  <si>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</si>
  <si>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</si>
  <si>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</si>
  <si>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</si>
  <si>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</si>
  <si>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</si>
  <si>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</si>
  <si>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</si>
  <si>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</si>
  <si>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</si>
  <si>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</si>
  <si>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</si>
  <si>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</si>
  <si>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</si>
  <si>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</si>
  <si>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</si>
  <si>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</si>
  <si>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</si>
  <si>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</si>
  <si>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</si>
  <si>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</si>
  <si>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</si>
  <si>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</si>
  <si>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</si>
  <si>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</si>
  <si>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</si>
  <si>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</si>
  <si>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</si>
  <si>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</si>
  <si>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</si>
  <si>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</si>
  <si>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</si>
  <si>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</si>
  <si>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</si>
  <si>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</si>
  <si>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</si>
  <si>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</si>
  <si>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</si>
  <si>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</si>
  <si>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</si>
  <si>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</si>
  <si>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</si>
  <si>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</si>
  <si>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</si>
  <si>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</si>
  <si>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</si>
  <si>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</si>
  <si>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</si>
  <si>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</si>
  <si>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</si>
  <si>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</si>
  <si>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</si>
  <si>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</si>
  <si>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</si>
  <si>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</si>
  <si>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</si>
  <si>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</si>
  <si>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</si>
  <si>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</si>
  <si>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</si>
  <si>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</si>
  <si>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</si>
  <si>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</si>
  <si>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</si>
  <si>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</si>
  <si>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</si>
  <si>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</si>
  <si>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</si>
  <si>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</si>
  <si>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</si>
  <si>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</si>
  <si>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</si>
  <si>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</si>
  <si>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</si>
  <si>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</si>
  <si>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</si>
  <si>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</si>
  <si>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</si>
  <si>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</si>
  <si>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</si>
  <si>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</si>
  <si>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</si>
  <si>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</si>
  <si>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</si>
  <si>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</si>
  <si>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</si>
  <si>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</si>
  <si>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</si>
  <si>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</si>
  <si>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</si>
  <si>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</si>
  <si>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</si>
  <si>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</si>
  <si>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</si>
  <si>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</si>
  <si>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</si>
  <si>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</si>
  <si>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</si>
  <si>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</si>
  <si>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</si>
  <si>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</si>
  <si>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</si>
  <si>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</si>
  <si>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</si>
  <si>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</si>
  <si>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</si>
  <si>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</si>
  <si>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</si>
  <si>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</si>
  <si>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</si>
  <si>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</si>
  <si>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</si>
  <si>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</si>
  <si>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</si>
  <si>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</si>
  <si>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</si>
  <si>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</si>
  <si>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</si>
  <si>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</si>
  <si>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</si>
  <si>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</si>
  <si>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</si>
  <si>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</si>
  <si>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</si>
  <si>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</si>
  <si>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</si>
  <si>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</si>
  <si>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</si>
  <si>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</si>
  <si>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</si>
  <si>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</si>
  <si>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</si>
  <si>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</si>
  <si>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</si>
  <si>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</si>
  <si>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</si>
  <si>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</si>
  <si>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</si>
  <si>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</si>
  <si>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</si>
  <si>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</si>
  <si>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</si>
  <si>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</si>
  <si>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</si>
  <si>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</si>
  <si>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</si>
  <si>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</si>
  <si>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</si>
  <si>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</si>
  <si>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</si>
  <si>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</si>
  <si>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</si>
  <si>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</si>
  <si>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</si>
  <si>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</si>
  <si>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</si>
  <si>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</si>
  <si>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</si>
  <si>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</si>
  <si>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</si>
  <si>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</si>
  <si>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</si>
  <si>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</si>
  <si>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</si>
  <si>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</si>
  <si>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</si>
  <si>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</si>
  <si>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</si>
  <si>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</si>
  <si>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</si>
  <si>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</si>
  <si>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</si>
  <si>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</si>
  <si>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</si>
  <si>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</si>
  <si>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</si>
  <si>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</si>
  <si>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</si>
  <si>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</si>
  <si>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</si>
  <si>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</si>
  <si>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</si>
  <si>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</si>
  <si>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</si>
  <si>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</si>
  <si>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</si>
  <si>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</si>
  <si>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</si>
  <si>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</si>
  <si>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</si>
  <si>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</si>
  <si>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</si>
  <si>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</si>
  <si>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</si>
  <si>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</si>
  <si>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</si>
  <si>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</si>
  <si>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</si>
  <si>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</si>
  <si>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</si>
  <si>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</si>
  <si>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</si>
  <si>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</si>
  <si>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</si>
  <si>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</si>
  <si>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</si>
  <si>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</si>
  <si>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</si>
  <si>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</si>
  <si>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</si>
  <si>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</si>
  <si>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</si>
  <si>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</si>
  <si>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</si>
  <si>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</si>
  <si>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</si>
  <si>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</si>
  <si>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</si>
  <si>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</si>
  <si>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</si>
  <si>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</si>
  <si>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</si>
  <si>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</si>
  <si>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</si>
  <si>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</si>
  <si>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</si>
  <si>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</si>
  <si>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</si>
  <si>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</si>
  <si>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</si>
  <si>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</si>
  <si>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</si>
  <si>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</si>
  <si>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</si>
  <si>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</si>
  <si>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</si>
  <si>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</si>
  <si>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</si>
  <si>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</si>
  <si>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</si>
  <si>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</si>
  <si>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</si>
  <si>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</si>
  <si>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</si>
  <si>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</si>
  <si>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</si>
  <si>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</si>
  <si>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</si>
  <si>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</si>
  <si>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</si>
  <si>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</si>
  <si>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</si>
  <si>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</si>
  <si>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</si>
  <si>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</si>
  <si>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</si>
  <si>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</si>
  <si>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</si>
  <si>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</si>
  <si>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</si>
  <si>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</si>
  <si>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</si>
  <si>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</si>
  <si>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</si>
  <si>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</si>
  <si>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</si>
  <si>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</si>
  <si>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</si>
  <si>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</si>
  <si>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</si>
  <si>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</si>
  <si>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</si>
  <si>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</si>
  <si>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</si>
  <si>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</si>
  <si>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</si>
  <si>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</si>
  <si>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</si>
  <si>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</si>
  <si>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</si>
  <si>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</si>
  <si>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</si>
  <si>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</si>
  <si>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</si>
  <si>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</si>
  <si>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</si>
  <si>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</si>
  <si>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</si>
  <si>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</si>
  <si>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</si>
  <si>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</si>
  <si>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</si>
  <si>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</si>
  <si>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</si>
  <si>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</si>
  <si>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</si>
  <si>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</si>
  <si>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</si>
  <si>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</si>
  <si>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</si>
  <si>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</si>
  <si>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</si>
  <si>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</si>
  <si>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</si>
  <si>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</si>
  <si>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</si>
  <si>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</si>
  <si>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</si>
  <si>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</si>
  <si>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</si>
  <si>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</si>
  <si>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</si>
  <si>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</si>
  <si>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</si>
  <si>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</si>
  <si>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</si>
  <si>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</si>
  <si>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</si>
  <si>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</si>
  <si>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</si>
  <si>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</si>
  <si>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</si>
  <si>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</si>
  <si>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</si>
  <si>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</si>
  <si>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</si>
  <si>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</si>
  <si>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</si>
  <si>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</si>
  <si>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</si>
  <si>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</si>
  <si>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</si>
  <si>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</si>
  <si>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</si>
  <si>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</si>
  <si>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</si>
  <si>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</si>
  <si>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</si>
  <si>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</si>
  <si>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</si>
  <si>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</si>
  <si>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</si>
  <si>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</si>
  <si>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</si>
  <si>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</si>
  <si>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</si>
  <si>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</si>
  <si>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</si>
  <si>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</si>
  <si>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</si>
  <si>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</si>
  <si>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</si>
  <si>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</si>
  <si>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</si>
  <si>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</si>
  <si>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</si>
  <si>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</si>
  <si>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</si>
  <si>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</si>
  <si>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</si>
  <si>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</si>
  <si>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</si>
  <si>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</si>
  <si>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</si>
  <si>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</si>
  <si>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</si>
  <si>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</si>
  <si>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</si>
  <si>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</si>
  <si>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</si>
  <si>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</si>
  <si>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</si>
  <si>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</si>
  <si>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</si>
  <si>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</si>
  <si>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</si>
  <si>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</si>
  <si>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</si>
  <si>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</si>
  <si>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</si>
  <si>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</si>
  <si>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</si>
  <si>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</si>
  <si>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</si>
  <si>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</si>
  <si>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</si>
  <si>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</si>
  <si>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</si>
  <si>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</si>
  <si>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</si>
  <si>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</si>
  <si>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</si>
  <si>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</si>
  <si>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</si>
  <si>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</si>
  <si>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</si>
  <si>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</si>
  <si>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</si>
  <si>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</si>
  <si>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</si>
  <si>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</si>
  <si>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</si>
  <si>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</si>
  <si>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</si>
  <si>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</si>
  <si>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</si>
  <si>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</si>
  <si>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</si>
  <si>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</si>
  <si>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</si>
  <si>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</si>
  <si>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</si>
  <si>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</si>
  <si>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</si>
  <si>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</si>
  <si>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</si>
  <si>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</si>
  <si>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</si>
  <si>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</si>
  <si>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</si>
  <si>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</si>
  <si>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</si>
  <si>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</si>
  <si>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</si>
  <si>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</si>
  <si>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</si>
  <si>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</si>
  <si>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</si>
  <si>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</si>
  <si>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</si>
  <si>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</si>
  <si>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</si>
  <si>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</si>
  <si>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</si>
  <si>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</si>
  <si>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</si>
  <si>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</si>
  <si>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</si>
  <si>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</si>
  <si>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</si>
  <si>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</si>
  <si>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</si>
  <si>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</si>
  <si>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</si>
  <si>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</si>
  <si>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</si>
  <si>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</si>
  <si>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</si>
  <si>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</si>
  <si>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</si>
  <si>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</si>
  <si>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</si>
  <si>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</si>
  <si>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</si>
  <si>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</si>
  <si>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</si>
  <si>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</si>
  <si>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</si>
  <si>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</si>
  <si>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</si>
  <si>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</si>
  <si>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</si>
  <si>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</si>
  <si>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</si>
  <si>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</si>
  <si>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</si>
  <si>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</si>
  <si>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</si>
  <si>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</si>
  <si>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</si>
  <si>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</si>
  <si>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</si>
  <si>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</si>
  <si>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</si>
  <si>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</si>
  <si>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</si>
  <si>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</si>
  <si>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</si>
  <si>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</si>
  <si>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</si>
  <si>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</si>
  <si>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</si>
  <si>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</si>
  <si>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</si>
  <si>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</si>
  <si>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</si>
  <si>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</si>
  <si>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</si>
  <si>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</si>
  <si>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</si>
  <si>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</si>
  <si>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</si>
  <si>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</si>
  <si>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</si>
  <si>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</si>
  <si>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</si>
  <si>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</si>
  <si>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</si>
  <si>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</si>
  <si>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</si>
  <si>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</si>
  <si>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</si>
  <si>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</si>
  <si>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</si>
  <si>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</si>
  <si>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</si>
  <si>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</si>
  <si>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</si>
  <si>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</si>
  <si>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</si>
  <si>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</si>
  <si>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</si>
  <si>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</si>
  <si>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</si>
  <si>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</si>
  <si>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</si>
  <si>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</si>
  <si>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</si>
  <si>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</si>
  <si>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</si>
  <si>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</si>
  <si>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</si>
  <si>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</si>
  <si>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</si>
  <si>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</si>
  <si>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</si>
  <si>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</si>
  <si>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</si>
  <si>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</si>
  <si>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</si>
  <si>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</si>
  <si>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</si>
  <si>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</si>
  <si>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</si>
  <si>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</si>
  <si>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</si>
  <si>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</si>
  <si>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</si>
  <si>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</si>
  <si>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</si>
  <si>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</si>
  <si>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</si>
  <si>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</si>
  <si>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</si>
  <si>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</si>
  <si>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</si>
  <si>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</si>
  <si>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</si>
  <si>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</si>
  <si>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</si>
  <si>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</si>
  <si>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</si>
  <si>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</si>
  <si>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</si>
  <si>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</si>
  <si>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</si>
  <si>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</si>
  <si>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</si>
  <si>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</si>
  <si>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</si>
  <si>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</si>
  <si>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</si>
  <si>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</si>
  <si>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</si>
  <si>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</si>
  <si>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</si>
  <si>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</si>
  <si>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</si>
  <si>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</si>
  <si>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</si>
  <si>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</si>
  <si>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</si>
  <si>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</si>
  <si>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</si>
  <si>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</si>
  <si>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</si>
  <si>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</si>
  <si>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</si>
  <si>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</si>
  <si>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</si>
  <si>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</si>
  <si>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</si>
  <si>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</si>
  <si>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</si>
  <si>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</si>
  <si>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</si>
  <si>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</si>
  <si>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</si>
  <si>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</si>
  <si>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</si>
  <si>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</si>
  <si>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</si>
  <si>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</si>
  <si>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</si>
  <si>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</si>
  <si>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</si>
  <si>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</si>
  <si>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</si>
  <si>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</si>
  <si>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</si>
  <si>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</si>
  <si>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</si>
  <si>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</si>
  <si>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</si>
  <si>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</si>
  <si>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</si>
  <si>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</si>
  <si>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</si>
  <si>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</si>
  <si>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</si>
  <si>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</si>
  <si>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</si>
  <si>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</si>
  <si>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</si>
  <si>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</si>
  <si>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</si>
  <si>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</si>
  <si>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</si>
  <si>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</si>
  <si>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</si>
  <si>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</si>
  <si>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</si>
  <si>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</si>
  <si>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</si>
  <si>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</si>
  <si>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</si>
  <si>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</si>
  <si>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</si>
  <si>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</si>
  <si>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</si>
  <si>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</si>
  <si>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</si>
  <si>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</si>
  <si>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</si>
  <si>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</si>
  <si>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</si>
  <si>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</si>
  <si>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</si>
  <si>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</si>
  <si>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</si>
  <si>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</si>
  <si>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</si>
  <si>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</si>
  <si>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</si>
  <si>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</si>
  <si>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</si>
  <si>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</si>
  <si>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</si>
  <si>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</si>
  <si>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</si>
  <si>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</si>
  <si>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</si>
  <si>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</si>
  <si>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</si>
  <si>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</si>
  <si>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</si>
  <si>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</si>
  <si>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</si>
  <si>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</si>
  <si>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</si>
  <si>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</si>
  <si>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</si>
  <si>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</si>
  <si>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</si>
  <si>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</si>
  <si>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</si>
  <si>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</si>
  <si>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</si>
  <si>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</si>
  <si>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</si>
  <si>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</si>
  <si>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</si>
  <si>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</si>
  <si>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</si>
  <si>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</si>
  <si>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</si>
  <si>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</si>
  <si>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</si>
  <si>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</si>
  <si>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</si>
  <si>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</si>
  <si>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</si>
  <si>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</si>
  <si>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</si>
  <si>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</si>
  <si>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</si>
  <si>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</si>
  <si>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</si>
  <si>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</si>
  <si>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</si>
  <si>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</si>
  <si>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</si>
  <si>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</si>
  <si>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</si>
  <si>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</si>
  <si>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</si>
  <si>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</si>
  <si>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</si>
  <si>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</si>
  <si>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</si>
  <si>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</si>
  <si>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</si>
  <si>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</si>
  <si>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</si>
  <si>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</si>
  <si>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</si>
  <si>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</si>
  <si>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</si>
  <si>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</si>
  <si>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</si>
  <si>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</si>
  <si>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</si>
  <si>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</si>
  <si>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</si>
  <si>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</si>
  <si>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</si>
  <si>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</si>
  <si>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</si>
  <si>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</si>
  <si>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</si>
  <si>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</si>
  <si>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</si>
  <si>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</si>
  <si>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</si>
  <si>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</si>
  <si>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</si>
  <si>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</si>
  <si>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</si>
  <si>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</si>
  <si>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</si>
  <si>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</si>
  <si>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</si>
  <si>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</si>
  <si>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</si>
  <si>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</si>
  <si>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</si>
  <si>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</si>
  <si>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</si>
  <si>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</si>
  <si>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</si>
  <si>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</si>
  <si>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</si>
  <si>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</si>
  <si>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</si>
  <si>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</si>
  <si>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</si>
  <si>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</si>
  <si>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</si>
  <si>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</si>
  <si>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</si>
  <si>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</si>
  <si>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</si>
  <si>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</si>
  <si>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</si>
  <si>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</si>
  <si>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</si>
  <si>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</si>
  <si>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</si>
  <si>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</si>
  <si>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</si>
  <si>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</si>
  <si>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</si>
  <si>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</si>
  <si>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</si>
  <si>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</si>
  <si>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</si>
  <si>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</si>
  <si>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</si>
  <si>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</si>
  <si>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</si>
  <si>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</si>
  <si>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</si>
  <si>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</si>
  <si>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</si>
  <si>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</si>
  <si>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</si>
  <si>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</si>
  <si>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</si>
  <si>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</si>
  <si>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</si>
  <si>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</si>
  <si>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</si>
  <si>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</si>
  <si>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</si>
  <si>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</si>
  <si>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</si>
  <si>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</si>
  <si>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</si>
  <si>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</si>
  <si>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</si>
  <si>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</si>
  <si>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</si>
  <si>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</si>
  <si>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</si>
  <si>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</si>
  <si>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</si>
  <si>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</si>
  <si>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</si>
  <si>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</si>
  <si>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</si>
  <si>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</si>
  <si>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</si>
  <si>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</si>
  <si>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</si>
  <si>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</si>
  <si>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</si>
  <si>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</si>
  <si>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</si>
  <si>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</si>
  <si>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</si>
  <si>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</si>
  <si>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</si>
  <si>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</si>
  <si>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</si>
  <si>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</si>
  <si>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</si>
  <si>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</si>
  <si>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</si>
  <si>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</si>
  <si>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</si>
  <si>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</si>
  <si>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</si>
  <si>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</si>
  <si>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</si>
  <si>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</si>
  <si>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</si>
  <si>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</si>
  <si>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</si>
  <si>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</si>
  <si>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</si>
  <si>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</si>
  <si>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</si>
  <si>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</si>
  <si>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</si>
  <si>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</si>
  <si>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</si>
  <si>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</si>
  <si>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</si>
  <si>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</si>
  <si>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</si>
  <si>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</si>
  <si>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</si>
  <si>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</si>
  <si>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</si>
  <si>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</si>
  <si>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</si>
  <si>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</si>
  <si>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</si>
  <si>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</si>
  <si>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</si>
  <si>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</si>
  <si>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</si>
  <si>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</si>
  <si>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</si>
  <si>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</si>
  <si>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</si>
  <si>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</si>
  <si>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</si>
  <si>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</si>
  <si>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</si>
  <si>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</si>
  <si>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</si>
  <si>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</si>
  <si>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</si>
  <si>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</si>
  <si>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</si>
  <si>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</si>
  <si>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</si>
  <si>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</si>
  <si>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</si>
  <si>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</si>
  <si>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</si>
  <si>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</si>
  <si>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</si>
  <si>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</si>
  <si>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</si>
  <si>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</si>
  <si>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</si>
  <si>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</si>
  <si>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</si>
  <si>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</si>
  <si>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</si>
  <si>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</si>
  <si>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</si>
  <si>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</si>
  <si>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</si>
  <si>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</si>
  <si>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</si>
  <si>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</si>
  <si>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</si>
  <si>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</si>
  <si>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</si>
  <si>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</si>
  <si>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</si>
  <si>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</si>
  <si>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</si>
  <si>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</si>
  <si>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</si>
  <si>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</si>
  <si>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</si>
  <si>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</si>
  <si>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</si>
  <si>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</si>
  <si>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</si>
  <si>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</si>
  <si>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</si>
  <si>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</si>
  <si>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</si>
  <si>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</si>
  <si>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</si>
  <si>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</si>
  <si>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</si>
  <si>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</si>
  <si>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</si>
  <si>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</si>
  <si>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</si>
  <si>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</si>
  <si>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</si>
  <si>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</si>
  <si>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</si>
  <si>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</si>
  <si>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</si>
  <si>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</si>
  <si>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</si>
  <si>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</si>
  <si>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</si>
  <si>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</si>
  <si>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</si>
  <si>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</si>
  <si>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</si>
  <si>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</si>
  <si>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</si>
  <si>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</si>
  <si>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</si>
  <si>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</si>
  <si>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</si>
  <si>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</si>
  <si>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</si>
  <si>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</si>
  <si>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</si>
  <si>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</si>
  <si>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</si>
  <si>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</si>
  <si>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</si>
  <si>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</si>
  <si>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</si>
  <si>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</si>
  <si>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</si>
  <si>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</si>
  <si>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</si>
  <si>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</si>
  <si>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</si>
  <si>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</si>
  <si>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</si>
  <si>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</si>
  <si>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</si>
  <si>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</si>
  <si>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</si>
  <si>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</si>
  <si>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</si>
  <si>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</si>
  <si>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</si>
  <si>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</si>
  <si>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</si>
  <si>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</si>
  <si>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</si>
  <si>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</si>
  <si>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</si>
  <si>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</si>
  <si>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</si>
  <si>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</si>
  <si>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</si>
  <si>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</si>
  <si>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</si>
  <si>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</si>
  <si>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</si>
  <si>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</si>
  <si>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</si>
  <si>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</si>
  <si>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</si>
  <si>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</si>
  <si>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</si>
  <si>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</si>
  <si>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</si>
  <si>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</si>
  <si>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</si>
  <si>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</si>
  <si>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</si>
  <si>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</si>
  <si>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</si>
  <si>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</si>
  <si>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</si>
  <si>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</si>
  <si>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</si>
  <si>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</si>
  <si>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</si>
  <si>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</si>
  <si>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</si>
  <si>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</si>
  <si>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</si>
  <si>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</si>
  <si>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</si>
  <si>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</si>
  <si>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</si>
  <si>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</si>
  <si>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</si>
  <si>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</si>
  <si>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</si>
  <si>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</si>
  <si>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</si>
  <si>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</si>
  <si>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</si>
  <si>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</si>
  <si>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</si>
  <si>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</si>
  <si>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</si>
  <si>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</si>
  <si>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</si>
  <si>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</si>
  <si>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</si>
  <si>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</si>
  <si>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</si>
  <si>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</si>
  <si>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</si>
  <si>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</si>
  <si>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</si>
  <si>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</si>
  <si>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</si>
  <si>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</si>
  <si>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</si>
  <si>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</si>
  <si>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</si>
  <si>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</si>
  <si>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</si>
  <si>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</si>
  <si>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</si>
  <si>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</si>
  <si>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</si>
  <si>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</si>
  <si>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</si>
  <si>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</si>
  <si>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</si>
  <si>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</si>
  <si>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</si>
  <si>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</si>
  <si>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</si>
  <si>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</si>
  <si>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</si>
  <si>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</si>
  <si>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</si>
  <si>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</si>
  <si>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</si>
  <si>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</si>
  <si>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</si>
  <si>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</si>
  <si>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</si>
  <si>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</si>
  <si>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</si>
  <si>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</si>
  <si>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</si>
  <si>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</si>
  <si>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</si>
  <si>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</si>
  <si>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</si>
  <si>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</si>
  <si>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</si>
  <si>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</si>
  <si>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</si>
  <si>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</si>
  <si>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</si>
  <si>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</si>
  <si>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</si>
  <si>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</si>
  <si>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</si>
  <si>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</si>
  <si>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</si>
  <si>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</si>
  <si>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</si>
  <si>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</si>
  <si>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</si>
  <si>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</si>
  <si>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</si>
  <si>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</si>
  <si>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</si>
  <si>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</si>
  <si>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</si>
  <si>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</si>
  <si>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</si>
  <si>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</si>
  <si>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</si>
  <si>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</si>
  <si>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</si>
  <si>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</si>
  <si>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</si>
  <si>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</si>
  <si>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</si>
  <si>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</si>
  <si>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</si>
  <si>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</si>
  <si>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</si>
  <si>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</si>
  <si>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</si>
  <si>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</si>
  <si>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</si>
  <si>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</si>
  <si>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</si>
  <si>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</si>
  <si>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</si>
  <si>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</si>
  <si>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</si>
  <si>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</si>
  <si>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</si>
  <si>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</si>
  <si>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</si>
  <si>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</si>
  <si>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</si>
  <si>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</si>
  <si>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</si>
  <si>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</si>
  <si>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</si>
  <si>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</si>
  <si>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</si>
  <si>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</si>
  <si>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</si>
  <si>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</si>
  <si>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</si>
  <si>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</si>
  <si>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</si>
  <si>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</si>
  <si>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</si>
  <si>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</si>
  <si>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</si>
  <si>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</si>
  <si>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</si>
  <si>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</si>
  <si>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</si>
  <si>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</si>
  <si>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</si>
  <si>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</si>
  <si>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</si>
  <si>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</si>
  <si>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</si>
  <si>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</si>
  <si>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</si>
  <si>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</si>
  <si>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</si>
  <si>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</si>
  <si>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</si>
  <si>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</si>
  <si>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</si>
  <si>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</si>
  <si>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</si>
  <si>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</si>
  <si>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</si>
  <si>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</si>
  <si>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</si>
  <si>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</si>
  <si>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</si>
  <si>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</si>
  <si>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</si>
  <si>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</si>
  <si>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</si>
  <si>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</si>
  <si>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</si>
  <si>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</si>
  <si>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</si>
  <si>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</si>
  <si>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</si>
  <si>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</si>
  <si>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</si>
  <si>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</si>
  <si>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</si>
  <si>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</si>
  <si>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</si>
  <si>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</si>
  <si>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</si>
  <si>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</si>
  <si>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</si>
  <si>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</si>
  <si>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</si>
  <si>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</si>
  <si>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</si>
  <si>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</si>
  <si>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</si>
  <si>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</si>
  <si>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</si>
  <si>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</si>
  <si>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</si>
  <si>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</si>
  <si>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</si>
  <si>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</si>
  <si>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</si>
  <si>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</si>
  <si>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</si>
  <si>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</si>
  <si>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</si>
  <si>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</si>
  <si>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</si>
  <si>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</si>
  <si>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</si>
  <si>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</si>
  <si>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</si>
  <si>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</si>
  <si>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</si>
  <si>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</si>
  <si>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</si>
  <si>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</si>
  <si>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</si>
  <si>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</si>
  <si>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</si>
  <si>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</si>
  <si>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</si>
  <si>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</si>
  <si>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</si>
  <si>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</si>
  <si>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</si>
  <si>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</si>
  <si>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</si>
  <si>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</si>
  <si>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</si>
  <si>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</si>
  <si>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</si>
  <si>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</si>
  <si>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</si>
  <si>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</si>
  <si>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</si>
  <si>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</si>
  <si>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</si>
  <si>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</si>
  <si>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</si>
  <si>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</si>
  <si>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</si>
  <si>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</si>
  <si>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</si>
  <si>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</si>
  <si>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</si>
  <si>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</si>
  <si>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</si>
  <si>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</si>
  <si>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</si>
  <si>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</si>
  <si>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</si>
  <si>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</si>
  <si>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</si>
  <si>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</si>
  <si>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</si>
  <si>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</si>
  <si>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</si>
  <si>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</si>
  <si>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</si>
  <si>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</si>
  <si>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</si>
  <si>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</si>
  <si>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</si>
  <si>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</si>
  <si>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</si>
  <si>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</si>
  <si>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</si>
  <si>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</si>
  <si>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</si>
  <si>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</si>
  <si>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</si>
  <si>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</si>
  <si>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</si>
  <si>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</si>
  <si>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</si>
  <si>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</si>
  <si>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</si>
  <si>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</si>
  <si>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</si>
  <si>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</si>
  <si>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</si>
  <si>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</si>
  <si>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</si>
  <si>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</si>
  <si>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</si>
  <si>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</si>
  <si>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</si>
  <si>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</si>
  <si>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</si>
  <si>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</si>
  <si>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</si>
  <si>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</si>
  <si>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</si>
  <si>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</si>
  <si>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</si>
  <si>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</si>
  <si>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</si>
  <si>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</si>
  <si>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</si>
  <si>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</si>
  <si>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</si>
  <si>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</si>
  <si>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</si>
  <si>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</si>
  <si>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</si>
  <si>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</si>
  <si>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</si>
  <si>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</si>
  <si>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</si>
  <si>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</si>
  <si>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</si>
  <si>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</si>
  <si>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</si>
  <si>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</si>
  <si>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</si>
  <si>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</si>
  <si>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</si>
  <si>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</si>
  <si>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</si>
  <si>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</si>
  <si>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</si>
  <si>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</si>
  <si>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</si>
  <si>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</si>
  <si>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</si>
  <si>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</si>
  <si>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</si>
  <si>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</si>
  <si>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</si>
  <si>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</si>
  <si>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</si>
  <si>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</si>
  <si>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</si>
  <si>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</si>
  <si>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</si>
  <si>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</si>
  <si>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</si>
  <si>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</si>
  <si>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</si>
  <si>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</si>
  <si>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</si>
  <si>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</si>
  <si>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</si>
  <si>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</si>
  <si>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</si>
  <si>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</si>
  <si>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</si>
  <si>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</si>
  <si>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</si>
  <si>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</si>
  <si>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</si>
  <si>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</si>
  <si>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</si>
  <si>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</si>
  <si>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</si>
  <si>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</si>
  <si>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</si>
  <si>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</si>
  <si>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</si>
  <si>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</si>
  <si>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</si>
  <si>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</si>
  <si>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</si>
  <si>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</si>
  <si>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</si>
  <si>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</si>
  <si>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</si>
  <si>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</si>
  <si>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</si>
  <si>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</si>
  <si>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</si>
  <si>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</si>
  <si>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</si>
  <si>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</si>
  <si>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</si>
  <si>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</si>
  <si>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</si>
  <si>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</si>
  <si>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</si>
  <si>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</si>
  <si>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</si>
  <si>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</si>
  <si>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</si>
  <si>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</si>
  <si>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</si>
  <si>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</si>
  <si>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</si>
  <si>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</si>
  <si>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</si>
  <si>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</si>
  <si>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</si>
  <si>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</si>
  <si>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</si>
  <si>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</si>
  <si>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</si>
  <si>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</si>
  <si>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</si>
  <si>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</si>
  <si>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</si>
  <si>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</si>
  <si>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</si>
  <si>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</si>
  <si>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</si>
  <si>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</si>
  <si>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</si>
  <si>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</si>
  <si>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</si>
  <si>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</si>
  <si>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</si>
  <si>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</si>
  <si>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</si>
  <si>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</si>
  <si>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</si>
  <si>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</si>
  <si>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</si>
  <si>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</si>
  <si>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</si>
  <si>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</si>
  <si>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</si>
  <si>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</si>
  <si>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</si>
  <si>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</si>
  <si>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</si>
  <si>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</si>
  <si>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</si>
  <si>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</si>
  <si>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</si>
  <si>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</si>
  <si>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</si>
  <si>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</si>
  <si>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</si>
  <si>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</si>
  <si>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</si>
  <si>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</si>
  <si>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</si>
  <si>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</si>
  <si>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</si>
  <si>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</si>
  <si>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</si>
  <si>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</si>
  <si>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</si>
  <si>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</si>
  <si>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</si>
  <si>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</si>
  <si>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</si>
  <si>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</si>
  <si>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</si>
  <si>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</si>
  <si>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</si>
  <si>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</si>
  <si>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</si>
  <si>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</si>
  <si>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</si>
  <si>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</si>
  <si>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</si>
  <si>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</si>
  <si>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</si>
  <si>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</si>
  <si>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</si>
  <si>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</si>
  <si>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</si>
  <si>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</si>
  <si>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</si>
  <si>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</si>
  <si>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</si>
  <si>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</si>
  <si>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</si>
  <si>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</si>
  <si>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</si>
  <si>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</si>
  <si>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</si>
  <si>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</si>
  <si>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</si>
  <si>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</si>
  <si>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</si>
  <si>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</si>
  <si>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</si>
  <si>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</si>
  <si>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</si>
  <si>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</si>
  <si>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</si>
  <si>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</si>
  <si>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</si>
  <si>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</si>
  <si>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</si>
  <si>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</si>
  <si>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</si>
  <si>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</si>
  <si>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</si>
  <si>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</si>
  <si>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</si>
  <si>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</si>
  <si>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</si>
  <si>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</si>
  <si>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</si>
  <si>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</si>
  <si>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</si>
  <si>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</si>
  <si>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</si>
  <si>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</si>
  <si>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</si>
  <si>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</si>
  <si>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</si>
  <si>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</si>
  <si>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</si>
  <si>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</si>
  <si>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</si>
  <si>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</si>
  <si>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</si>
  <si>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</si>
  <si>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</si>
  <si>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</si>
  <si>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</si>
  <si>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</si>
  <si>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</si>
  <si>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</si>
  <si>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</si>
  <si>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</si>
  <si>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</si>
  <si>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</si>
  <si>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</si>
  <si>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</si>
  <si>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</si>
  <si>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</si>
  <si>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</si>
  <si>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</si>
  <si>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</si>
  <si>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</si>
  <si>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</si>
  <si>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</si>
  <si>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</si>
  <si>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</si>
  <si>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</si>
  <si>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</si>
  <si>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</si>
  <si>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</si>
  <si>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</si>
  <si>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</si>
  <si>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</si>
  <si>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</si>
  <si>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</si>
  <si>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</si>
  <si>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</si>
  <si>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</si>
  <si>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</si>
  <si>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</si>
  <si>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</si>
  <si>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</si>
  <si>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</si>
  <si>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</si>
  <si>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</si>
  <si>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</si>
  <si>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</si>
  <si>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</si>
  <si>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</si>
  <si>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</si>
  <si>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</si>
  <si>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</si>
  <si>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</si>
  <si>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</si>
  <si>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</si>
  <si>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</si>
  <si>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</si>
  <si>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</si>
  <si>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</si>
  <si>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</si>
  <si>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</si>
  <si>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</si>
  <si>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</si>
  <si>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</si>
  <si>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</si>
  <si>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</si>
  <si>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</si>
  <si>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</si>
  <si>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</si>
  <si>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</si>
  <si>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</si>
  <si>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</si>
  <si>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</si>
  <si>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</si>
  <si>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</si>
  <si>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</si>
  <si>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</si>
  <si>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</si>
  <si>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</si>
  <si>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</si>
  <si>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</si>
  <si>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</si>
  <si>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</si>
  <si>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</si>
  <si>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</si>
  <si>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</si>
  <si>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</si>
  <si>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</si>
  <si>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</si>
  <si>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</si>
  <si>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</si>
  <si>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</si>
  <si>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</si>
  <si>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</si>
  <si>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</si>
  <si>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</si>
  <si>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</si>
  <si>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</si>
  <si>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</si>
  <si>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</si>
  <si>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</si>
  <si>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</si>
  <si>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</si>
  <si>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</si>
  <si>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</si>
  <si>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</si>
  <si>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</si>
  <si>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</si>
  <si>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</si>
  <si>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</si>
  <si>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</si>
  <si>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</si>
  <si>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</si>
  <si>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</si>
  <si>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</si>
  <si>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</si>
  <si>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</si>
  <si>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</si>
  <si>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</si>
  <si>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</si>
  <si>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</si>
  <si>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</si>
  <si>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</si>
  <si>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</si>
  <si>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</si>
  <si>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</si>
  <si>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</si>
  <si>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</si>
  <si>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</si>
  <si>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</si>
  <si>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</si>
  <si>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</si>
  <si>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</si>
  <si>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</si>
  <si>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</si>
  <si>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</si>
  <si>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</si>
  <si>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</si>
  <si>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</si>
  <si>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</si>
  <si>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</si>
  <si>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</si>
  <si>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</si>
  <si>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</si>
  <si>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</si>
  <si>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</si>
  <si>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</si>
  <si>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</si>
  <si>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</si>
  <si>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</si>
  <si>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</si>
  <si>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</si>
  <si>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</si>
  <si>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</si>
  <si>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</si>
  <si>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</si>
  <si>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</si>
  <si>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</si>
  <si>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</si>
  <si>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</si>
  <si>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</si>
  <si>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</si>
  <si>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</si>
  <si>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</si>
  <si>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</si>
  <si>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</si>
  <si>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</si>
  <si>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</si>
  <si>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</si>
  <si>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</si>
  <si>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</si>
  <si>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</si>
  <si>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</si>
  <si>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</si>
  <si>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</si>
  <si>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</si>
  <si>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</si>
  <si>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</si>
  <si>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</si>
  <si>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</si>
  <si>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</si>
  <si>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</si>
  <si>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</si>
  <si>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</si>
  <si>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</si>
  <si>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</si>
  <si>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</si>
  <si>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</si>
  <si>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</si>
  <si>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</si>
  <si>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</si>
  <si>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</si>
  <si>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</si>
  <si>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</si>
  <si>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</si>
  <si>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</si>
  <si>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</si>
  <si>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</si>
  <si>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</si>
  <si>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</si>
  <si>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</si>
  <si>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</si>
  <si>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</si>
  <si>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</si>
  <si>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</si>
  <si>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</si>
  <si>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</si>
  <si>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</si>
  <si>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</si>
  <si>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</si>
  <si>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</si>
  <si>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</si>
  <si>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</si>
  <si>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</si>
  <si>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</si>
  <si>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</si>
  <si>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</si>
  <si>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</si>
  <si>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</si>
  <si>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</si>
  <si>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</si>
  <si>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</si>
  <si>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</si>
  <si>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</si>
  <si>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</si>
  <si>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</si>
  <si>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</si>
  <si>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</si>
  <si>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</si>
  <si>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</si>
  <si>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</si>
  <si>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</si>
  <si>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</si>
  <si>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</si>
  <si>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</si>
  <si>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</si>
  <si>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</si>
  <si>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</si>
  <si>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</si>
  <si>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</si>
  <si>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</si>
  <si>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</si>
  <si>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</si>
  <si>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</si>
  <si>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</si>
  <si>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</si>
  <si>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</si>
  <si>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</si>
  <si>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</si>
  <si>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</si>
  <si>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</si>
  <si>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</si>
  <si>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</si>
  <si>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</si>
  <si>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</si>
  <si>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</si>
  <si>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</si>
  <si>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</si>
  <si>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</si>
  <si>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</si>
  <si>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</si>
  <si>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</si>
  <si>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</si>
  <si>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</si>
  <si>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</si>
  <si>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</si>
  <si>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</si>
  <si>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</si>
  <si>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</si>
  <si>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</si>
  <si>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</si>
  <si>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</si>
  <si>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</si>
  <si>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</si>
  <si>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</si>
  <si>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</si>
  <si>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</si>
  <si>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</si>
  <si>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</si>
  <si>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</si>
  <si>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</si>
  <si>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</si>
  <si>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</si>
  <si>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</si>
  <si>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</si>
  <si>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</si>
  <si>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</si>
  <si>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</si>
  <si>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</si>
  <si>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</si>
  <si>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</si>
  <si>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</si>
  <si>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</si>
  <si>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</si>
  <si>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</si>
  <si>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</si>
  <si>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</si>
  <si>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</si>
  <si>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</si>
  <si>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</si>
  <si>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</si>
  <si>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</si>
  <si>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</si>
  <si>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</si>
  <si>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</si>
  <si>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</si>
  <si>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</si>
  <si>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</si>
  <si>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</si>
  <si>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</si>
  <si>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</si>
  <si>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</si>
  <si>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</si>
  <si>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</si>
  <si>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</si>
  <si>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</si>
  <si>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</si>
  <si>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</si>
  <si>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</si>
  <si>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</si>
  <si>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</si>
  <si>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</si>
  <si>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</si>
  <si>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</si>
  <si>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</si>
  <si>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</si>
  <si>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</si>
  <si>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</si>
  <si>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</si>
  <si>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</si>
  <si>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</si>
  <si>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</si>
  <si>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</si>
  <si>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</si>
  <si>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</si>
  <si>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</si>
  <si>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</si>
  <si>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</si>
  <si>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</si>
  <si>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</si>
  <si>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</si>
  <si>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</si>
  <si>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</si>
  <si>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</si>
  <si>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</si>
  <si>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</si>
  <si>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</si>
  <si>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</si>
  <si>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</si>
  <si>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</si>
  <si>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</si>
  <si>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</si>
  <si>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</si>
  <si>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</si>
  <si>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</si>
  <si>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</si>
  <si>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</si>
  <si>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</si>
  <si>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</si>
  <si>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</si>
  <si>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</si>
  <si>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</si>
  <si>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</si>
  <si>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</si>
  <si>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</si>
  <si>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</si>
  <si>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</si>
  <si>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</si>
  <si>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</si>
  <si>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</si>
  <si>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</si>
  <si>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</si>
  <si>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</si>
  <si>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</si>
  <si>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</si>
  <si>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</si>
  <si>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</si>
  <si>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</si>
  <si>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</si>
  <si>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</si>
  <si>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</si>
  <si>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</si>
  <si>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</si>
  <si>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</si>
  <si>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</si>
  <si>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</si>
  <si>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</si>
  <si>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</si>
  <si>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</si>
  <si>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</si>
  <si>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</si>
  <si>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</si>
  <si>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</si>
  <si>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</si>
  <si>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</si>
  <si>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</si>
  <si>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</si>
  <si>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</si>
  <si>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</si>
  <si>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</si>
  <si>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</si>
  <si>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</si>
  <si>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</si>
  <si>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</si>
  <si>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</si>
  <si>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</si>
  <si>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</si>
  <si>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</si>
  <si>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</si>
  <si>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</si>
  <si>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</si>
  <si>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</si>
  <si>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</si>
  <si>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</si>
  <si>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</si>
  <si>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</si>
  <si>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</si>
  <si>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</si>
  <si>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</si>
  <si>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</si>
  <si>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</si>
  <si>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</si>
  <si>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</si>
  <si>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</si>
  <si>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</si>
  <si>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</si>
  <si>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</si>
  <si>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</si>
  <si>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</si>
  <si>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</si>
  <si>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</si>
  <si>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</si>
  <si>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</si>
  <si>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</si>
  <si>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</si>
  <si>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</si>
  <si>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</si>
  <si>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</si>
  <si>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</si>
  <si>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</si>
  <si>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</si>
  <si>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</si>
  <si>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</si>
  <si>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</si>
  <si>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</si>
  <si>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</si>
  <si>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</si>
  <si>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</si>
  <si>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</si>
  <si>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</si>
  <si>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</si>
  <si>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</si>
  <si>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</si>
  <si>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</si>
  <si>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</si>
  <si>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</si>
  <si>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</si>
  <si>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</si>
  <si>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</si>
  <si>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</si>
  <si>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</si>
  <si>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</si>
  <si>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</si>
  <si>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</si>
  <si>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</si>
  <si>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</si>
  <si>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</si>
  <si>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</si>
  <si>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</si>
  <si>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</si>
  <si>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</si>
  <si>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</si>
  <si>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</si>
  <si>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</si>
  <si>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</si>
  <si>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</si>
  <si>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</si>
  <si>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</si>
  <si>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</si>
  <si>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</si>
  <si>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</si>
  <si>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</si>
  <si>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</si>
  <si>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</si>
  <si>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</si>
  <si>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</si>
  <si>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</si>
  <si>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</si>
  <si>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</si>
  <si>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</si>
  <si>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</si>
  <si>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</si>
  <si>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</si>
  <si>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</si>
  <si>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</si>
  <si>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</si>
  <si>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</si>
  <si>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</si>
  <si>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</si>
  <si>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</si>
  <si>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</si>
  <si>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</si>
  <si>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</si>
  <si>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</si>
  <si>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</si>
  <si>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</si>
  <si>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</si>
  <si>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</si>
  <si>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</si>
  <si>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</si>
  <si>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</si>
  <si>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</si>
  <si>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</si>
  <si>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</si>
  <si>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</si>
  <si>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</si>
  <si>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</si>
  <si>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</si>
  <si>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</si>
  <si>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</si>
  <si>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</si>
  <si>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</si>
  <si>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</si>
  <si>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</si>
  <si>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</si>
  <si>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</si>
  <si>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</si>
  <si>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</si>
  <si>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</si>
  <si>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</si>
  <si>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</si>
  <si>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</si>
  <si>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</si>
  <si>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</si>
  <si>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</si>
  <si>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</si>
  <si>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</si>
  <si>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</si>
  <si>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</si>
  <si>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</si>
  <si>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</si>
  <si>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</si>
  <si>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</si>
  <si>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</si>
  <si>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</si>
  <si>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</si>
  <si>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</si>
  <si>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</si>
  <si>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</si>
  <si>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</si>
  <si>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</si>
  <si>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</si>
  <si>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</si>
  <si>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</si>
  <si>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</si>
  <si>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</si>
  <si>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</si>
  <si>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</si>
  <si>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</si>
  <si>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</si>
  <si>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</si>
  <si>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</si>
  <si>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</si>
  <si>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</si>
  <si>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</si>
  <si>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</si>
  <si>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</si>
  <si>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</si>
  <si>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</si>
  <si>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</si>
  <si>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</si>
  <si>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</si>
  <si>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</si>
  <si>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</si>
  <si>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</si>
  <si>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</si>
  <si>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</si>
  <si>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</si>
  <si>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</si>
  <si>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</si>
  <si>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</si>
  <si>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</si>
  <si>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</si>
  <si>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</si>
  <si>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</si>
  <si>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</si>
  <si>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</si>
  <si>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</si>
  <si>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</si>
  <si>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</si>
  <si>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</si>
  <si>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</si>
  <si>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</si>
  <si>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</si>
  <si>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</si>
  <si>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</si>
  <si>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</si>
  <si>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</si>
  <si>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</si>
  <si>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</si>
  <si>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</si>
  <si>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</si>
  <si>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</si>
  <si>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</si>
  <si>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</si>
  <si>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</si>
  <si>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</si>
  <si>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</si>
  <si>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</si>
  <si>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</si>
  <si>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</si>
  <si>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</si>
  <si>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</si>
  <si>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</si>
  <si>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</si>
  <si>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</si>
  <si>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</si>
  <si>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</si>
  <si>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</si>
  <si>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</si>
  <si>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</si>
  <si>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</si>
  <si>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</si>
  <si>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</si>
  <si>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</si>
  <si>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</si>
  <si>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</si>
  <si>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</si>
  <si>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</si>
  <si>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</si>
  <si>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</si>
  <si>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</si>
  <si>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</si>
  <si>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</si>
  <si>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</si>
  <si>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</si>
  <si>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</si>
  <si>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</si>
  <si>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</si>
  <si>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</si>
  <si>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</si>
  <si>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</si>
  <si>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</si>
  <si>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</si>
  <si>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</si>
  <si>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</si>
  <si>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</si>
  <si>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</si>
  <si>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</si>
  <si>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</si>
  <si>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</si>
  <si>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</si>
  <si>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</si>
  <si>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</si>
  <si>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</si>
  <si>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</si>
  <si>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</si>
  <si>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</si>
  <si>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</si>
  <si>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</si>
  <si>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</si>
  <si>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</si>
  <si>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</si>
  <si>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</si>
  <si>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</si>
  <si>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</si>
  <si>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</si>
  <si>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</si>
  <si>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</si>
  <si>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</si>
  <si>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</si>
  <si>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</si>
  <si>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</si>
  <si>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</si>
  <si>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</si>
  <si>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</si>
  <si>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</si>
  <si>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</si>
  <si>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</si>
  <si>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</si>
  <si>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</si>
  <si>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</si>
  <si>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</si>
  <si>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</si>
  <si>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</si>
  <si>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</si>
  <si>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</si>
  <si>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</si>
  <si>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</si>
  <si>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</si>
  <si>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</si>
  <si>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</si>
  <si>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</si>
  <si>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</si>
  <si>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</si>
  <si>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</si>
  <si>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</si>
  <si>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</si>
  <si>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</si>
  <si>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</si>
  <si>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</si>
  <si>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</si>
  <si>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</si>
  <si>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</si>
  <si>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</si>
  <si>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</si>
  <si>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</si>
  <si>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</si>
  <si>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</si>
  <si>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</si>
  <si>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</si>
  <si>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</si>
  <si>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</si>
  <si>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</si>
  <si>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</si>
  <si>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</si>
  <si>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</si>
  <si>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</si>
  <si>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</si>
  <si>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</si>
  <si>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</si>
  <si>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</si>
  <si>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</si>
  <si>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</si>
  <si>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</si>
  <si>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</si>
  <si>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</si>
  <si>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</si>
  <si>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</si>
  <si>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</si>
  <si>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</si>
  <si>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</si>
  <si>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</si>
  <si>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</si>
  <si>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</si>
  <si>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</si>
  <si>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</si>
  <si>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</si>
  <si>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</si>
  <si>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</si>
  <si>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</si>
  <si>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</si>
  <si>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</si>
  <si>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</si>
  <si>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</si>
  <si>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</si>
  <si>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</si>
  <si>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</si>
  <si>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</si>
  <si>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</si>
  <si>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</si>
  <si>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</si>
  <si>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</si>
  <si>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</si>
  <si>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</si>
  <si>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</si>
  <si>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</si>
  <si>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</si>
  <si>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</si>
  <si>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</si>
  <si>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</si>
  <si>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</si>
  <si>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</si>
  <si>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</si>
  <si>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</si>
  <si>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</si>
  <si>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</si>
  <si>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</si>
  <si>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</si>
  <si>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</si>
  <si>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</si>
  <si>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</si>
  <si>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</si>
  <si>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</si>
  <si>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</si>
  <si>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</si>
  <si>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</si>
  <si>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</si>
  <si>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</si>
  <si>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</si>
  <si>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</si>
  <si>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</si>
  <si>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</si>
  <si>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</si>
  <si>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</si>
  <si>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</si>
  <si>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</si>
  <si>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</si>
  <si>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</si>
  <si>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</si>
  <si>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</si>
  <si>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</si>
  <si>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</si>
  <si>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</si>
  <si>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</si>
  <si>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</si>
  <si>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</si>
  <si>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</si>
  <si>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</si>
  <si>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</si>
  <si>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</si>
  <si>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</si>
  <si>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</si>
  <si>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</si>
  <si>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</si>
  <si>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</si>
  <si>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</si>
  <si>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</si>
  <si>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</si>
  <si>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</si>
  <si>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</si>
  <si>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</si>
  <si>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</si>
  <si>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</si>
  <si>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</si>
  <si>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</si>
  <si>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</si>
  <si>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</si>
  <si>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</si>
  <si>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</si>
  <si>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</si>
  <si>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</si>
  <si>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</si>
  <si>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</si>
  <si>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</si>
  <si>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</si>
  <si>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</si>
  <si>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</si>
  <si>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</si>
  <si>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</si>
  <si>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</si>
  <si>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</si>
  <si>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</si>
  <si>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</si>
  <si>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</si>
  <si>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</si>
  <si>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</si>
  <si>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</si>
  <si>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</si>
  <si>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</si>
  <si>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</si>
  <si>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</si>
  <si>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</si>
  <si>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</si>
  <si>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</si>
  <si>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</si>
  <si>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</si>
  <si>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</si>
  <si>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</si>
  <si>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</si>
  <si>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</si>
  <si>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</si>
  <si>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</si>
  <si>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</si>
  <si>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</si>
  <si>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</si>
  <si>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</si>
  <si>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</si>
  <si>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</si>
  <si>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</si>
  <si>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</si>
  <si>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</si>
  <si>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</si>
  <si>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</si>
  <si>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</si>
  <si>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</si>
  <si>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</si>
  <si>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</si>
  <si>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</si>
  <si>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</si>
  <si>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</si>
  <si>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</si>
  <si>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</si>
  <si>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</si>
  <si>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</si>
  <si>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</si>
  <si>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</si>
  <si>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</si>
  <si>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</si>
  <si>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</si>
  <si>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</si>
  <si>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</si>
  <si>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</si>
  <si>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</si>
  <si>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</si>
  <si>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</si>
  <si>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</si>
  <si>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</si>
  <si>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</si>
  <si>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</si>
  <si>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</si>
  <si>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</si>
  <si>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</si>
  <si>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</si>
  <si>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</si>
  <si>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</si>
  <si>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</si>
  <si>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</si>
  <si>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</si>
  <si>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</si>
  <si>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</si>
  <si>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</si>
  <si>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</si>
  <si>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</si>
  <si>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</si>
  <si>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</si>
  <si>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</si>
  <si>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</si>
  <si>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</si>
  <si>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</si>
  <si>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</si>
  <si>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</si>
  <si>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</si>
  <si>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</si>
  <si>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</si>
  <si>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</si>
  <si>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</si>
  <si>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</si>
  <si>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</si>
  <si>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</si>
  <si>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</si>
  <si>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</si>
  <si>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</si>
  <si>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</si>
  <si>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</si>
  <si>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</si>
  <si>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</si>
  <si>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</si>
  <si>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</si>
  <si>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</si>
  <si>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</si>
  <si>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</si>
  <si>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</si>
  <si>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</si>
  <si>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</si>
  <si>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</si>
  <si>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</si>
  <si>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</si>
  <si>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</si>
  <si>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</si>
  <si>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</si>
  <si>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</si>
  <si>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</si>
  <si>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</si>
  <si>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</si>
  <si>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</si>
  <si>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</si>
  <si>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</si>
  <si>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</si>
  <si>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</si>
  <si>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</si>
  <si>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</si>
  <si>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</si>
  <si>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</si>
  <si>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</si>
  <si>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</si>
  <si>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</si>
  <si>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</si>
  <si>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</si>
  <si>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</si>
  <si>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</si>
  <si>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</si>
  <si>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</si>
  <si>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</si>
  <si>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</si>
  <si>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</si>
  <si>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</si>
  <si>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</si>
  <si>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</si>
  <si>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</si>
  <si>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</si>
  <si>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</si>
  <si>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</si>
  <si>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</si>
  <si>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</si>
  <si>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</si>
  <si>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</si>
  <si>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</si>
  <si>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</si>
  <si>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</si>
  <si>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</si>
  <si>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</si>
  <si>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</si>
  <si>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</si>
  <si>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</si>
  <si>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</si>
  <si>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</si>
  <si>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</si>
  <si>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</si>
  <si>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</si>
  <si>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</si>
  <si>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</si>
  <si>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</si>
  <si>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</si>
  <si>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</si>
  <si>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</si>
  <si>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</si>
  <si>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</si>
  <si>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</si>
  <si>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</si>
  <si>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</si>
  <si>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</si>
  <si>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</si>
  <si>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</si>
  <si>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</si>
  <si>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</si>
  <si>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</si>
  <si>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</si>
  <si>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</si>
  <si>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</si>
  <si>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</si>
  <si>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</si>
  <si>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</si>
  <si>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</si>
  <si>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</si>
  <si>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</si>
  <si>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</si>
  <si>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</si>
  <si>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</si>
  <si>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</si>
  <si>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</si>
  <si>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</si>
  <si>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</si>
  <si>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</si>
  <si>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</si>
  <si>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</si>
  <si>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</si>
  <si>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</si>
  <si>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</si>
  <si>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</si>
  <si>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</si>
  <si>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</si>
  <si>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</si>
  <si>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</si>
  <si>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</si>
  <si>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</si>
  <si>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</si>
  <si>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</si>
  <si>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</si>
  <si>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</si>
  <si>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</si>
  <si>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</si>
  <si>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</si>
  <si>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</si>
  <si>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</si>
  <si>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</si>
  <si>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</si>
  <si>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</si>
  <si>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</si>
  <si>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</si>
  <si>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</si>
  <si>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</si>
  <si>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</si>
  <si>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</si>
  <si>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</si>
  <si>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</si>
  <si>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</si>
  <si>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</si>
  <si>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</si>
  <si>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</si>
  <si>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</si>
  <si>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</si>
  <si>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</si>
  <si>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</si>
  <si>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</si>
  <si>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</si>
  <si>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</si>
  <si>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</si>
  <si>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</si>
  <si>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</si>
  <si>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</si>
  <si>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</si>
  <si>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</si>
  <si>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</si>
  <si>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</si>
  <si>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</si>
  <si>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</si>
  <si>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</si>
  <si>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</si>
  <si>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</si>
  <si>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</si>
  <si>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</si>
  <si>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</si>
  <si>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</si>
  <si>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</si>
  <si>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</si>
  <si>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</si>
  <si>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</si>
  <si>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</si>
  <si>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</si>
  <si>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</si>
  <si>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</si>
  <si>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</si>
  <si>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</si>
  <si>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</si>
  <si>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</si>
  <si>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</si>
  <si>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</si>
  <si>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</si>
  <si>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</si>
  <si>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</si>
  <si>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</si>
  <si>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</si>
  <si>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</si>
  <si>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</si>
  <si>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</si>
  <si>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</si>
  <si>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</si>
  <si>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</si>
  <si>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</si>
  <si>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</si>
  <si>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</si>
  <si>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</si>
  <si>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</si>
  <si>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</si>
  <si>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</si>
  <si>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</si>
  <si>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</si>
  <si>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</si>
  <si>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</si>
  <si>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</si>
  <si>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</si>
  <si>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</si>
  <si>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</si>
  <si>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</si>
  <si>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</si>
  <si>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</si>
  <si>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</si>
  <si>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</si>
  <si>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</si>
  <si>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</si>
  <si>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</si>
  <si>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</si>
  <si>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</si>
  <si>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</si>
  <si>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</si>
  <si>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</si>
  <si>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</si>
  <si>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</si>
  <si>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</si>
  <si>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</si>
  <si>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</si>
  <si>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</si>
  <si>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</si>
  <si>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</si>
  <si>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</si>
  <si>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</si>
  <si>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</si>
  <si>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</si>
  <si>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</si>
  <si>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</si>
  <si>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</si>
  <si>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</si>
  <si>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</si>
  <si>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</si>
  <si>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</si>
  <si>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</si>
  <si>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</si>
  <si>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</si>
  <si>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</si>
  <si>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</si>
  <si>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</si>
  <si>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</si>
  <si>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</si>
  <si>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</si>
  <si>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</si>
  <si>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</si>
  <si>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</si>
  <si>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</si>
  <si>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</si>
  <si>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</si>
  <si>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</si>
  <si>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</si>
  <si>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</si>
  <si>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</si>
  <si>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</si>
  <si>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</si>
  <si>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</si>
  <si>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</si>
  <si>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</si>
  <si>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</si>
  <si>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</si>
  <si>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</si>
  <si>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</si>
  <si>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</si>
  <si>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</si>
  <si>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</si>
  <si>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</si>
  <si>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</si>
  <si>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</si>
  <si>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</si>
  <si>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</si>
  <si>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</si>
  <si>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</si>
  <si>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</si>
  <si>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</si>
  <si>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</si>
  <si>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</si>
  <si>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</si>
  <si>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</si>
  <si>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</si>
  <si>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</si>
  <si>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</si>
  <si>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</si>
  <si>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</si>
  <si>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</si>
  <si>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</si>
  <si>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</si>
  <si>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</si>
  <si>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</si>
  <si>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</si>
  <si>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</si>
  <si>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</si>
  <si>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</si>
  <si>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</si>
  <si>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</si>
  <si>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</si>
  <si>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</si>
  <si>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</si>
  <si>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</si>
  <si>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</si>
  <si>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</si>
  <si>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</si>
  <si>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</si>
  <si>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</si>
  <si>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</si>
  <si>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</si>
  <si>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</si>
  <si>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</si>
  <si>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</si>
  <si>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</si>
  <si>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</si>
  <si>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</si>
  <si>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</si>
  <si>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</si>
  <si>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</si>
  <si>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</si>
  <si>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</si>
  <si>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</si>
  <si>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</si>
  <si>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</si>
  <si>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</si>
  <si>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</si>
  <si>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</si>
  <si>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</si>
  <si>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</si>
  <si>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</si>
  <si>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</si>
  <si>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</si>
  <si>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</si>
  <si>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</si>
  <si>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</si>
  <si>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</si>
  <si>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</si>
  <si>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</si>
  <si>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</si>
  <si>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</si>
  <si>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</si>
  <si>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</si>
  <si>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</si>
  <si>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</si>
  <si>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</si>
  <si>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</si>
  <si>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</si>
  <si>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</si>
  <si>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</si>
  <si>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</si>
  <si>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</si>
  <si>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</si>
  <si>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</si>
  <si>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</si>
  <si>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</si>
  <si>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</si>
  <si>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</si>
  <si>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</si>
  <si>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</si>
  <si>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</si>
  <si>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</si>
  <si>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</si>
  <si>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</si>
  <si>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</si>
  <si>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</si>
  <si>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</si>
  <si>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</si>
  <si>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</si>
  <si>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</si>
  <si>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</si>
  <si>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</si>
  <si>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</si>
  <si>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</si>
  <si>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</si>
  <si>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</si>
  <si>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</si>
  <si>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</si>
  <si>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</si>
  <si>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</si>
  <si>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</si>
  <si>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</si>
  <si>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</si>
  <si>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</si>
  <si>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</si>
  <si>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</si>
  <si>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</si>
  <si>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</si>
  <si>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</si>
  <si>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</si>
  <si>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</si>
  <si>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</si>
  <si>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</si>
  <si>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</si>
  <si>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</si>
  <si>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</si>
  <si>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</si>
  <si>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</si>
  <si>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</si>
  <si>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</si>
  <si>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</si>
  <si>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</si>
  <si>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</si>
  <si>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</si>
  <si>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</si>
  <si>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</si>
  <si>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</si>
  <si>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</si>
  <si>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</si>
  <si>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</si>
  <si>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</si>
  <si>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</si>
  <si>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</si>
  <si>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</si>
  <si>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</si>
  <si>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</si>
  <si>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</si>
  <si>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</si>
  <si>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</si>
  <si>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</si>
  <si>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</si>
  <si>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</si>
  <si>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</si>
  <si>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</si>
  <si>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</si>
  <si>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</si>
  <si>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</si>
  <si>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</si>
  <si>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</si>
  <si>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</si>
  <si>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</si>
  <si>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</si>
  <si>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</si>
  <si>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</si>
  <si>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</si>
  <si>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</si>
  <si>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</si>
  <si>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</si>
  <si>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</si>
  <si>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</si>
  <si>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</si>
  <si>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</si>
  <si>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</si>
  <si>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</si>
  <si>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</si>
  <si>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</si>
  <si>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</si>
  <si>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</si>
  <si>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</si>
  <si>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</si>
  <si>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</si>
  <si>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</si>
  <si>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</si>
  <si>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</si>
  <si>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</si>
  <si>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</si>
  <si>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</si>
  <si>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</si>
  <si>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</si>
  <si>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</si>
  <si>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</si>
  <si>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</si>
  <si>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</si>
  <si>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</si>
  <si>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</si>
  <si>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</si>
  <si>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</si>
  <si>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</si>
  <si>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</si>
  <si>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</si>
  <si>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</si>
  <si>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</si>
  <si>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</si>
  <si>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</si>
  <si>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</si>
  <si>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</si>
  <si>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</si>
  <si>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</si>
  <si>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</si>
  <si>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</si>
  <si>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</si>
  <si>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</si>
  <si>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</si>
  <si>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</si>
  <si>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</si>
  <si>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</si>
  <si>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</si>
  <si>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</si>
  <si>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</si>
  <si>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</si>
  <si>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</si>
  <si>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</si>
  <si>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</si>
  <si>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</si>
  <si>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</si>
  <si>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</si>
  <si>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</si>
  <si>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</si>
  <si>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</si>
  <si>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</si>
  <si>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</si>
  <si>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</si>
  <si>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</si>
  <si>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</si>
  <si>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</si>
  <si>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</si>
  <si>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</si>
  <si>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</si>
  <si>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</si>
  <si>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</si>
  <si>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</si>
  <si>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</si>
  <si>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</si>
  <si>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</si>
  <si>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</si>
  <si>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</si>
  <si>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</si>
  <si>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</si>
  <si>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</si>
  <si>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</si>
  <si>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</si>
  <si>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</si>
  <si>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</si>
  <si>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</si>
  <si>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</si>
  <si>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</si>
  <si>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</si>
  <si>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</si>
  <si>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</si>
  <si>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</si>
  <si>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</si>
  <si>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</si>
  <si>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</si>
  <si>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</si>
  <si>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</si>
  <si>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</si>
  <si>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</si>
  <si>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</si>
  <si>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</si>
  <si>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</si>
  <si>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</si>
  <si>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</si>
  <si>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</si>
  <si>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</si>
  <si>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</si>
  <si>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</si>
  <si>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</si>
  <si>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</si>
  <si>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</si>
  <si>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</si>
  <si>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</si>
  <si>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</si>
  <si>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</si>
  <si>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</si>
  <si>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</si>
  <si>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</si>
  <si>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</si>
  <si>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</si>
  <si>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</si>
  <si>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</si>
  <si>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</si>
  <si>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</si>
  <si>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</si>
  <si>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</si>
  <si>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</si>
  <si>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</si>
  <si>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</si>
  <si>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</si>
  <si>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</si>
  <si>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</si>
  <si>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</si>
  <si>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</si>
  <si>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</si>
  <si>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</si>
  <si>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</si>
  <si>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</si>
  <si>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</si>
  <si>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</si>
  <si>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</si>
  <si>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</si>
  <si>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</si>
  <si>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</si>
  <si>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</si>
  <si>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</si>
  <si>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</si>
  <si>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</si>
  <si>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</si>
  <si>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</si>
  <si>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</si>
  <si>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</si>
  <si>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</si>
  <si>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</si>
  <si>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</si>
  <si>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</si>
  <si>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</si>
  <si>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</si>
  <si>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</si>
  <si>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</si>
  <si>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</si>
  <si>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</si>
  <si>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</si>
  <si>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</si>
  <si>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</si>
  <si>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</si>
  <si>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</si>
  <si>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</si>
  <si>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</si>
  <si>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</si>
  <si>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</si>
  <si>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</si>
  <si>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</si>
  <si>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</si>
  <si>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</si>
  <si>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</si>
  <si>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</si>
  <si>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</si>
  <si>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</si>
  <si>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</si>
  <si>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</si>
  <si>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</si>
  <si>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</si>
  <si>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</si>
  <si>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</si>
  <si>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</si>
  <si>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</si>
  <si>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</si>
  <si>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</si>
  <si>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</si>
  <si>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</si>
  <si>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</si>
  <si>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</si>
  <si>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</si>
  <si>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</si>
  <si>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</si>
  <si>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</si>
  <si>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</si>
  <si>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</si>
  <si>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</si>
  <si>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</si>
  <si>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</si>
  <si>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</si>
  <si>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</si>
  <si>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</si>
  <si>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</si>
  <si>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</si>
  <si>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</si>
  <si>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</si>
  <si>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</si>
  <si>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</si>
  <si>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</si>
  <si>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</si>
  <si>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</si>
  <si>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</si>
  <si>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</si>
  <si>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</si>
  <si>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</si>
  <si>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</si>
  <si>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</si>
  <si>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</si>
  <si>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</si>
  <si>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</si>
  <si>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</si>
  <si>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</si>
  <si>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</si>
  <si>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</si>
  <si>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</si>
  <si>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</si>
  <si>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</si>
  <si>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</si>
  <si>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</si>
  <si>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</si>
  <si>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</si>
  <si>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</si>
  <si>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</si>
  <si>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</si>
  <si>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</si>
  <si>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</si>
  <si>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</si>
  <si>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</si>
  <si>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</si>
  <si>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</si>
  <si>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</si>
  <si>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</si>
  <si>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</si>
  <si>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</si>
  <si>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</si>
  <si>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</si>
  <si>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</si>
  <si>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</si>
  <si>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</si>
  <si>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</si>
  <si>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</si>
  <si>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</si>
  <si>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</si>
  <si>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</si>
  <si>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</si>
  <si>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</si>
  <si>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</si>
  <si>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</si>
  <si>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</si>
  <si>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</si>
  <si>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</si>
  <si>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</si>
  <si>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</si>
  <si>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</si>
  <si>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</si>
  <si>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</si>
  <si>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</si>
  <si>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</si>
  <si>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</si>
  <si>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</si>
  <si>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</si>
  <si>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</si>
  <si>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</si>
  <si>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</si>
  <si>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</si>
  <si>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</si>
  <si>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</si>
  <si>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</si>
  <si>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</si>
  <si>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</si>
  <si>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</si>
  <si>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</si>
  <si>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</si>
  <si>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</si>
  <si>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</si>
  <si>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</si>
  <si>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</si>
  <si>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</si>
  <si>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</si>
  <si>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</si>
  <si>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</si>
  <si>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</si>
  <si>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</si>
  <si>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</si>
  <si>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</si>
  <si>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</si>
  <si>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</si>
  <si>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</si>
  <si>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</si>
  <si>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</si>
  <si>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</si>
  <si>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</si>
  <si>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</si>
  <si>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</si>
  <si>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</si>
  <si>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</si>
  <si>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</si>
  <si>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</si>
  <si>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</si>
  <si>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</si>
  <si>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</si>
  <si>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</si>
  <si>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</si>
  <si>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</si>
  <si>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</si>
  <si>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</si>
  <si>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</si>
  <si>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</si>
  <si>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</si>
  <si>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</si>
  <si>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</si>
  <si>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</si>
  <si>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</si>
  <si>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</si>
  <si>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</si>
  <si>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</si>
  <si>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</si>
  <si>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</si>
  <si>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</si>
  <si>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</si>
  <si>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</si>
  <si>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</si>
  <si>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</si>
  <si>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</si>
  <si>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</si>
  <si>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</si>
  <si>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</si>
  <si>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</si>
  <si>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</si>
  <si>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</si>
  <si>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</si>
  <si>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</si>
  <si>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</si>
  <si>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</si>
  <si>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</si>
  <si>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</si>
  <si>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</si>
  <si>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</si>
  <si>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</si>
  <si>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</si>
  <si>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</si>
  <si>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</si>
  <si>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</si>
  <si>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</si>
  <si>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</si>
  <si>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</si>
  <si>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</si>
  <si>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</si>
  <si>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</si>
  <si>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</si>
  <si>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</si>
  <si>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</si>
  <si>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</si>
  <si>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</si>
  <si>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</si>
  <si>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</si>
  <si>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</si>
  <si>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</si>
  <si>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</si>
  <si>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</si>
  <si>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</si>
  <si>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</si>
  <si>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</si>
  <si>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</si>
  <si>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</si>
  <si>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</si>
  <si>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</si>
  <si>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</si>
  <si>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</si>
  <si>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</si>
  <si>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</si>
  <si>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</si>
  <si>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</si>
  <si>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</si>
  <si>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</si>
  <si>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</si>
  <si>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</si>
  <si>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</si>
  <si>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</si>
  <si>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</si>
  <si>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</si>
  <si>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</si>
  <si>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</si>
  <si>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</si>
  <si>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</si>
  <si>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</si>
  <si>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</si>
  <si>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</si>
  <si>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</si>
  <si>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</si>
  <si>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</si>
  <si>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</si>
  <si>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</si>
  <si>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</si>
  <si>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</si>
  <si>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</si>
  <si>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</si>
  <si>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</si>
  <si>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</si>
  <si>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</si>
  <si>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</si>
  <si>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</si>
  <si>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</si>
  <si>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</si>
  <si>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</si>
  <si>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</si>
  <si>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</si>
  <si>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</si>
  <si>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</si>
  <si>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</si>
  <si>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</si>
  <si>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</si>
  <si>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</si>
  <si>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</si>
  <si>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</si>
  <si>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</si>
  <si>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</si>
  <si>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</si>
  <si>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</si>
  <si>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</si>
  <si>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</si>
  <si>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</si>
  <si>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</si>
  <si>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</si>
  <si>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</si>
  <si>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</si>
  <si>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</si>
  <si>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</si>
  <si>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</si>
  <si>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</si>
  <si>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</si>
  <si>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</si>
  <si>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</si>
  <si>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</si>
  <si>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</si>
  <si>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</si>
  <si>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</si>
  <si>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</si>
  <si>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</si>
  <si>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</si>
  <si>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</si>
  <si>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</si>
  <si>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</si>
  <si>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</si>
  <si>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</si>
  <si>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</si>
  <si>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</si>
  <si>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</si>
  <si>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</si>
  <si>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</si>
  <si>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</si>
  <si>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</si>
  <si>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</si>
  <si>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</si>
  <si>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</si>
  <si>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</si>
  <si>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</si>
  <si>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</si>
  <si>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</si>
  <si>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</si>
  <si>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</si>
  <si>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</si>
  <si>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</si>
  <si>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</si>
  <si>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</si>
  <si>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</si>
  <si>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</si>
  <si>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</si>
  <si>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</si>
  <si>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</si>
  <si>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</si>
  <si>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</si>
  <si>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</si>
  <si>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</si>
  <si>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</si>
  <si>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</si>
  <si>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</si>
  <si>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</si>
  <si>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</si>
  <si>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</si>
  <si>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</si>
  <si>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</si>
  <si>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</si>
  <si>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</si>
  <si>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</si>
  <si>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</si>
  <si>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</si>
  <si>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</si>
  <si>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</si>
  <si>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</si>
  <si>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</si>
  <si>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</si>
  <si>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</si>
  <si>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</si>
  <si>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</si>
  <si>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</si>
  <si>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</si>
  <si>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</si>
  <si>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</si>
  <si>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</si>
  <si>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</si>
  <si>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</si>
  <si>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</si>
  <si>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</si>
  <si>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</si>
  <si>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</si>
  <si>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</si>
  <si>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</si>
  <si>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</si>
  <si>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</si>
  <si>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</si>
  <si>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</si>
  <si>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</si>
  <si>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</si>
  <si>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</si>
  <si>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</si>
  <si>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</si>
  <si>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</si>
  <si>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</si>
  <si>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</si>
  <si>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</si>
  <si>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</si>
  <si>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</si>
  <si>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</si>
  <si>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</si>
  <si>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</si>
  <si>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</si>
  <si>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</si>
  <si>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</si>
  <si>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</si>
  <si>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</si>
  <si>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</si>
  <si>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</si>
  <si>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</si>
  <si>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</si>
  <si>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</si>
  <si>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</si>
  <si>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</si>
  <si>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</si>
  <si>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</si>
  <si>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</si>
  <si>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</si>
  <si>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</si>
  <si>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</si>
  <si>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</si>
  <si>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</si>
  <si>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</si>
  <si>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</si>
  <si>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</si>
  <si>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</si>
  <si>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</si>
  <si>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</si>
  <si>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</si>
  <si>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</si>
  <si>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</si>
  <si>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</si>
  <si>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</si>
  <si>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</si>
  <si>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</si>
  <si>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</si>
  <si>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</si>
  <si>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</si>
  <si>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</si>
  <si>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</si>
  <si>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</si>
  <si>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</si>
  <si>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</si>
  <si>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</si>
  <si>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</si>
  <si>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</si>
  <si>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</si>
  <si>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</si>
  <si>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</si>
  <si>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</si>
  <si>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</si>
  <si>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</si>
  <si>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</si>
  <si>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</si>
  <si>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</si>
  <si>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</si>
  <si>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</si>
  <si>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</si>
  <si>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</si>
  <si>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</si>
  <si>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</si>
  <si>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</si>
  <si>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</si>
  <si>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</si>
  <si>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</si>
  <si>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</si>
  <si>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</si>
  <si>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</si>
  <si>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</si>
  <si>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</si>
  <si>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</si>
  <si>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</si>
  <si>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</si>
  <si>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</si>
  <si>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</si>
  <si>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</si>
  <si>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</si>
  <si>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</si>
  <si>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</si>
  <si>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</si>
  <si>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</si>
  <si>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</si>
  <si>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</si>
  <si>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</si>
  <si>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</si>
  <si>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</si>
  <si>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</si>
  <si>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</si>
  <si>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</si>
  <si>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</si>
  <si>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</si>
  <si>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</si>
  <si>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</si>
  <si>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</si>
  <si>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</si>
  <si>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</si>
  <si>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</si>
  <si>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</si>
  <si>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</si>
  <si>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</si>
  <si>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</si>
  <si>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</si>
  <si>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</si>
  <si>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</si>
  <si>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</si>
  <si>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</si>
  <si>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</si>
  <si>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</si>
  <si>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</si>
  <si>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</si>
  <si>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</si>
  <si>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</si>
  <si>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</si>
  <si>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</si>
  <si>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</si>
  <si>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</si>
  <si>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</si>
  <si>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</si>
  <si>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</si>
  <si>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</si>
  <si>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</si>
  <si>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</si>
  <si>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</si>
  <si>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</si>
  <si>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</si>
  <si>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</si>
  <si>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</si>
  <si>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</si>
  <si>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</si>
  <si>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</si>
  <si>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</si>
  <si>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</si>
  <si>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</si>
  <si>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</si>
  <si>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</si>
  <si>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</si>
  <si>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</si>
  <si>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</si>
  <si>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</si>
  <si>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</si>
  <si>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</si>
  <si>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</si>
  <si>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</si>
  <si>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</si>
  <si>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</si>
  <si>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</si>
  <si>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</si>
  <si>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</si>
  <si>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</si>
  <si>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</si>
  <si>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</si>
  <si>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</si>
  <si>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</si>
  <si>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</si>
  <si>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</si>
  <si>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</si>
  <si>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</si>
  <si>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</si>
  <si>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</si>
  <si>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</si>
  <si>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</si>
  <si>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</si>
  <si>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</si>
  <si>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</si>
  <si>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</si>
  <si>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</si>
  <si>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</si>
  <si>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</si>
  <si>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</si>
  <si>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</si>
  <si>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</si>
  <si>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</si>
  <si>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</si>
  <si>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</si>
  <si>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</si>
  <si>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</si>
  <si>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</si>
  <si>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</si>
  <si>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</si>
  <si>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</si>
  <si>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</si>
  <si>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</si>
  <si>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</si>
  <si>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</si>
  <si>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</si>
  <si>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</si>
  <si>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</si>
  <si>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</si>
  <si>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</si>
  <si>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</si>
  <si>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</si>
  <si>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</si>
  <si>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</si>
  <si>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</si>
  <si>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</si>
  <si>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</si>
  <si>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</si>
  <si>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</si>
  <si>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</si>
  <si>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</si>
  <si>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</si>
  <si>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</si>
  <si>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</si>
  <si>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</si>
  <si>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</si>
  <si>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</si>
  <si>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</si>
  <si>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</si>
  <si>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</si>
  <si>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</si>
  <si>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</si>
  <si>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</si>
  <si>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</si>
  <si>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</si>
  <si>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</si>
  <si>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</si>
  <si>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</si>
  <si>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</si>
  <si>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</si>
  <si>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</si>
  <si>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</si>
  <si>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</si>
  <si>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</si>
  <si>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</si>
  <si>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</si>
  <si>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</si>
  <si>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</si>
  <si>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</si>
  <si>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</si>
  <si>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</si>
  <si>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</si>
  <si>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</si>
  <si>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</si>
  <si>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</si>
  <si>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</si>
  <si>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</si>
  <si>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</si>
  <si>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</si>
  <si>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</si>
  <si>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</si>
  <si>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</si>
  <si>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</si>
  <si>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</si>
  <si>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</si>
  <si>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</si>
  <si>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</si>
  <si>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</si>
  <si>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</si>
  <si>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</si>
  <si>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</si>
  <si>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</si>
  <si>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</si>
  <si>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</si>
  <si>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</si>
  <si>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</si>
  <si>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</si>
  <si>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</si>
  <si>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</si>
  <si>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</si>
  <si>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</si>
  <si>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</si>
  <si>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</si>
  <si>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</si>
  <si>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</si>
  <si>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</si>
  <si>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</si>
  <si>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</si>
  <si>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</si>
  <si>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</si>
  <si>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</si>
  <si>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</si>
  <si>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</si>
  <si>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</si>
  <si>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</si>
  <si>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</si>
  <si>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</si>
  <si>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</si>
  <si>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</si>
  <si>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</si>
  <si>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</si>
  <si>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</si>
  <si>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</si>
  <si>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</si>
  <si>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</si>
  <si>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</si>
  <si>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</si>
  <si>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</si>
  <si>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</si>
  <si>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</si>
  <si>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</si>
  <si>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</si>
  <si>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</si>
  <si>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</si>
  <si>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</si>
  <si>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</si>
  <si>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</si>
  <si>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</si>
  <si>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</si>
  <si>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</si>
  <si>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</si>
  <si>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</si>
  <si>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</si>
  <si>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</si>
  <si>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</si>
  <si>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</si>
  <si>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</si>
  <si>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</si>
  <si>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</si>
  <si>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</si>
  <si>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</si>
  <si>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</si>
  <si>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</si>
  <si>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</si>
  <si>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</si>
  <si>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</si>
  <si>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</si>
  <si>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</si>
  <si>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</si>
  <si>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</si>
  <si>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</si>
  <si>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</si>
  <si>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</si>
  <si>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</si>
  <si>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</si>
  <si>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</si>
  <si>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</si>
  <si>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</si>
  <si>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</si>
  <si>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</si>
  <si>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</si>
  <si>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</si>
  <si>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</si>
  <si>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</si>
  <si>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</si>
  <si>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</si>
  <si>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</si>
  <si>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</si>
  <si>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</si>
  <si>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</si>
  <si>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</si>
  <si>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</si>
  <si>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</si>
  <si>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</si>
  <si>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</si>
  <si>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</si>
  <si>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</si>
  <si>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</si>
  <si>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</si>
  <si>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</si>
  <si>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</si>
  <si>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</si>
  <si>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</si>
  <si>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</si>
  <si>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</si>
  <si>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</si>
  <si>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</si>
  <si>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</si>
  <si>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</si>
  <si>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</si>
  <si>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</si>
  <si>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</si>
  <si>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</si>
  <si>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</si>
  <si>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</si>
  <si>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</si>
  <si>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</si>
  <si>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</si>
  <si>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</si>
  <si>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</si>
  <si>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</si>
  <si>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</si>
  <si>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</si>
  <si>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</si>
  <si>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</si>
  <si>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</si>
  <si>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</si>
  <si>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</si>
  <si>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</si>
  <si>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</si>
  <si>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</si>
  <si>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</si>
  <si>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</si>
  <si>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</si>
  <si>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</si>
  <si>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</si>
  <si>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</si>
  <si>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</si>
  <si>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</si>
  <si>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</si>
  <si>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</si>
  <si>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</si>
  <si>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</si>
  <si>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</si>
  <si>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</si>
  <si>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</si>
  <si>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</si>
  <si>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</si>
  <si>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</si>
  <si>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</si>
  <si>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</si>
  <si>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</si>
  <si>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</si>
  <si>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</si>
  <si>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</si>
  <si>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</si>
  <si>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</si>
  <si>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</si>
  <si>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</si>
  <si>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</si>
  <si>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</si>
  <si>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</si>
  <si>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</si>
  <si>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</si>
  <si>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</si>
  <si>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</si>
  <si>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</si>
  <si>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</si>
  <si>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</si>
  <si>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</si>
  <si>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</si>
  <si>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</si>
  <si>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</si>
  <si>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</si>
  <si>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</si>
  <si>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</si>
  <si>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</si>
  <si>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</si>
  <si>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</si>
  <si>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</si>
  <si>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</si>
  <si>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</si>
  <si>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</si>
  <si>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</si>
  <si>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</si>
  <si>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</si>
  <si>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</si>
  <si>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</si>
  <si>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</si>
  <si>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</si>
  <si>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</si>
  <si>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</si>
  <si>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</si>
  <si>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</si>
  <si>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</si>
  <si>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</si>
  <si>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</si>
  <si>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</si>
  <si>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</si>
  <si>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</si>
  <si>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</si>
  <si>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</si>
  <si>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</si>
  <si>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</si>
  <si>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</si>
  <si>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</si>
  <si>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</si>
  <si>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</si>
  <si>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</si>
  <si>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</si>
  <si>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</si>
  <si>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</si>
  <si>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</si>
  <si>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</si>
  <si>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</si>
  <si>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</si>
  <si>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</si>
  <si>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</si>
  <si>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</si>
  <si>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</si>
  <si>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</si>
  <si>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</si>
  <si>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</si>
  <si>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</si>
  <si>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</si>
  <si>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</si>
  <si>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</si>
  <si>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</si>
  <si>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</si>
  <si>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</si>
  <si>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</si>
  <si>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</si>
  <si>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</si>
  <si>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</si>
  <si>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</si>
  <si>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</si>
  <si>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</si>
  <si>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</si>
  <si>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</si>
  <si>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</si>
  <si>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</si>
  <si>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</si>
  <si>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</si>
  <si>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</si>
  <si>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</si>
  <si>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</si>
  <si>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</si>
  <si>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</si>
  <si>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</si>
  <si>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</si>
  <si>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</si>
  <si>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</si>
  <si>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</si>
  <si>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</si>
  <si>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</si>
  <si>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</si>
  <si>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</si>
  <si>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</si>
  <si>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</si>
  <si>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</si>
  <si>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</si>
  <si>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</si>
  <si>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</si>
  <si>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</si>
  <si>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</si>
  <si>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</si>
  <si>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</si>
  <si>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</si>
  <si>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</si>
  <si>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</si>
  <si>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</si>
  <si>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</si>
  <si>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</si>
  <si>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</si>
  <si>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</si>
  <si>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</si>
  <si>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</si>
  <si>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</si>
  <si>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</si>
  <si>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</si>
  <si>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</si>
  <si>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</si>
  <si>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</si>
  <si>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</si>
  <si>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</si>
  <si>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</si>
  <si>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</si>
  <si>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</si>
  <si>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</si>
  <si>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</si>
  <si>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</si>
  <si>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</si>
  <si>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</si>
  <si>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</si>
  <si>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</si>
  <si>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</si>
  <si>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</si>
  <si>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</si>
  <si>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</si>
  <si>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</si>
  <si>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</si>
  <si>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</si>
  <si>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</si>
  <si>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</si>
  <si>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</si>
  <si>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</si>
  <si>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</si>
  <si>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</si>
  <si>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</si>
  <si>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</si>
  <si>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</si>
  <si>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</si>
  <si>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</si>
  <si>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</si>
  <si>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</si>
  <si>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</si>
  <si>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</si>
  <si>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</si>
  <si>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</si>
  <si>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</si>
  <si>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</si>
  <si>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</si>
  <si>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</si>
  <si>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</si>
  <si>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</si>
  <si>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</si>
  <si>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</si>
  <si>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</si>
  <si>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</si>
  <si>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</si>
  <si>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</si>
  <si>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</si>
  <si>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</si>
  <si>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</si>
  <si>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</si>
  <si>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</si>
  <si>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</si>
  <si>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</si>
  <si>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</si>
  <si>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</si>
  <si>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</si>
  <si>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</si>
  <si>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</si>
  <si>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</si>
  <si>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</si>
  <si>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</si>
  <si>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</si>
  <si>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</si>
  <si>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</si>
  <si>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</si>
  <si>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</si>
  <si>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</si>
  <si>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</si>
  <si>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</si>
  <si>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</si>
  <si>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</si>
  <si>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</si>
  <si>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</si>
  <si>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</si>
  <si>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</si>
  <si>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</si>
  <si>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</si>
  <si>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</si>
  <si>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</si>
  <si>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</si>
  <si>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</si>
  <si>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</si>
  <si>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</si>
  <si>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</si>
  <si>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</si>
  <si>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</si>
  <si>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</si>
  <si>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</si>
  <si>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</si>
  <si>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</si>
  <si>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</si>
  <si>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</si>
  <si>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</si>
  <si>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</si>
  <si>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</si>
  <si>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</si>
  <si>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</si>
  <si>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</si>
  <si>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</si>
  <si>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</si>
  <si>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</si>
  <si>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</si>
  <si>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</si>
  <si>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</si>
  <si>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</si>
  <si>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</si>
  <si>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</si>
  <si>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</si>
  <si>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</si>
  <si>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</si>
  <si>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</si>
  <si>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</si>
  <si>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</si>
  <si>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</si>
  <si>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</si>
  <si>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</si>
  <si>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</si>
  <si>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</si>
  <si>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</si>
  <si>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</si>
  <si>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</si>
  <si>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</si>
  <si>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</si>
  <si>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</si>
  <si>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</si>
  <si>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</si>
  <si>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</si>
  <si>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</si>
  <si>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</si>
  <si>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</si>
  <si>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</si>
  <si>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</si>
  <si>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</si>
  <si>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</si>
  <si>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</si>
  <si>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</si>
  <si>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</si>
  <si>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</si>
  <si>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</si>
  <si>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</si>
  <si>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</si>
  <si>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</si>
  <si>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</si>
  <si>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</si>
  <si>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</si>
  <si>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</si>
  <si>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</si>
  <si>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</si>
  <si>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</si>
  <si>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</si>
  <si>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</si>
  <si>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</si>
  <si>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</si>
  <si>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</si>
  <si>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</si>
  <si>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</si>
  <si>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</si>
  <si>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</si>
  <si>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</si>
  <si>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</si>
  <si>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</si>
  <si>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</si>
  <si>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</si>
  <si>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</si>
  <si>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</si>
  <si>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</si>
  <si>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</si>
  <si>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</si>
  <si>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</si>
  <si>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</si>
  <si>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</si>
  <si>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</si>
  <si>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</si>
  <si>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</si>
  <si>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</si>
  <si>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</si>
  <si>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</si>
  <si>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</si>
  <si>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</si>
  <si>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</si>
  <si>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</si>
  <si>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</si>
  <si>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</si>
  <si>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</si>
  <si>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</si>
  <si>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</si>
  <si>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</si>
  <si>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</si>
  <si>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</si>
  <si>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</si>
  <si>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</si>
  <si>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</si>
  <si>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</si>
  <si>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</si>
  <si>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</si>
  <si>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</si>
  <si>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</si>
  <si>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</si>
  <si>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</si>
  <si>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</si>
  <si>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</si>
  <si>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</si>
  <si>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</si>
  <si>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</si>
  <si>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</si>
  <si>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</si>
  <si>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</si>
  <si>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</si>
  <si>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</si>
  <si>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</si>
  <si>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</si>
  <si>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</si>
  <si>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</si>
  <si>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</si>
  <si>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</si>
  <si>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</si>
  <si>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</si>
  <si>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</si>
  <si>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</si>
  <si>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</si>
  <si>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</si>
  <si>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</si>
  <si>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</si>
  <si>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</si>
  <si>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</si>
  <si>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</si>
  <si>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</si>
  <si>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</si>
  <si>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</si>
  <si>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</si>
  <si>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</si>
  <si>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</si>
  <si>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</si>
  <si>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</si>
  <si>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</si>
  <si>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</si>
  <si>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</si>
  <si>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</si>
  <si>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</si>
  <si>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</si>
  <si>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</si>
  <si>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</si>
  <si>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</si>
  <si>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</si>
  <si>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</si>
  <si>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</si>
  <si>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</si>
  <si>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</si>
  <si>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</si>
  <si>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</si>
  <si>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</si>
  <si>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</si>
  <si>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</si>
  <si>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</si>
  <si>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</si>
  <si>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</si>
  <si>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</si>
  <si>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</si>
  <si>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</si>
  <si>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</si>
  <si>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</si>
  <si>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</si>
  <si>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</si>
  <si>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</si>
  <si>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</si>
  <si>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</si>
  <si>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</si>
  <si>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</si>
  <si>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</si>
  <si>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</si>
  <si>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</si>
  <si>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</si>
  <si>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</si>
  <si>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</si>
  <si>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</si>
  <si>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</si>
  <si>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</si>
  <si>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</si>
  <si>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</si>
  <si>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</si>
  <si>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</si>
  <si>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</si>
  <si>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</si>
  <si>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</si>
  <si>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</si>
  <si>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</si>
  <si>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</si>
  <si>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</si>
  <si>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</si>
  <si>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</si>
  <si>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</si>
  <si>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</si>
  <si>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</si>
  <si>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</si>
  <si>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</si>
  <si>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</si>
  <si>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</si>
  <si>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</si>
  <si>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</si>
  <si>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</si>
  <si>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</si>
  <si>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</si>
  <si>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</si>
  <si>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</si>
  <si>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</si>
  <si>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</si>
  <si>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</si>
  <si>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</si>
  <si>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</si>
  <si>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</si>
  <si>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</si>
  <si>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</si>
  <si>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</si>
  <si>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</si>
  <si>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</si>
  <si>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</si>
  <si>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</si>
  <si>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</si>
  <si>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</si>
  <si>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</si>
  <si>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</si>
  <si>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</si>
  <si>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</si>
  <si>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</si>
  <si>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</si>
  <si>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</si>
  <si>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</si>
  <si>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</si>
  <si>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</si>
  <si>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</si>
  <si>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</si>
  <si>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</si>
  <si>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</si>
  <si>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</si>
  <si>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</si>
  <si>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</si>
  <si>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</si>
  <si>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</si>
  <si>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</si>
  <si>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</si>
  <si>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</si>
  <si>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</si>
  <si>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</si>
  <si>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</si>
  <si>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</si>
  <si>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</si>
  <si>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</si>
  <si>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</si>
  <si>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</si>
  <si>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</si>
  <si>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</si>
  <si>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</si>
  <si>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</si>
  <si>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</si>
  <si>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</si>
  <si>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</si>
  <si>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</si>
  <si>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</si>
  <si>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</si>
  <si>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</si>
  <si>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</si>
  <si>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</si>
  <si>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</si>
  <si>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</si>
  <si>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</si>
  <si>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</si>
  <si>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</si>
  <si>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</si>
  <si>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</si>
  <si>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</si>
  <si>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</si>
  <si>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</si>
  <si>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</si>
  <si>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</si>
  <si>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</si>
  <si>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</si>
  <si>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</si>
  <si>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</si>
  <si>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</si>
  <si>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</si>
  <si>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</si>
  <si>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</si>
  <si>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</si>
  <si>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</si>
  <si>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</si>
  <si>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</si>
  <si>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</si>
  <si>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</si>
  <si>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</si>
  <si>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</si>
  <si>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</si>
  <si>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</si>
  <si>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</si>
  <si>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</si>
  <si>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</si>
  <si>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</si>
  <si>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</si>
  <si>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</si>
  <si>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</si>
  <si>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</si>
  <si>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</si>
  <si>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</si>
  <si>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</si>
  <si>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</si>
  <si>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</si>
  <si>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</si>
  <si>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</si>
  <si>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</si>
  <si>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</si>
  <si>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</si>
  <si>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</si>
  <si>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</si>
  <si>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</si>
  <si>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</si>
  <si>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</si>
  <si>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</si>
  <si>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</si>
  <si>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</si>
  <si>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</si>
  <si>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</si>
  <si>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</si>
  <si>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</si>
  <si>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</si>
  <si>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</si>
  <si>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</si>
  <si>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</si>
  <si>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</si>
  <si>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</si>
  <si>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</si>
  <si>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</si>
  <si>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</si>
  <si>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</si>
  <si>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</si>
  <si>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</si>
  <si>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</si>
  <si>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</si>
  <si>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</si>
  <si>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</si>
  <si>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</si>
  <si>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</si>
  <si>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</si>
  <si>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</si>
  <si>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</si>
  <si>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</si>
  <si>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</si>
  <si>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</si>
  <si>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</si>
  <si>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</si>
  <si>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</si>
  <si>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</si>
  <si>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</si>
  <si>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</si>
  <si>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</si>
  <si>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</si>
  <si>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</si>
  <si>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</si>
  <si>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</si>
  <si>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</si>
  <si>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</si>
  <si>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</si>
  <si>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</si>
  <si>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</si>
  <si>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</si>
  <si>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</si>
  <si>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</si>
  <si>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</si>
  <si>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</si>
  <si>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</si>
  <si>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</si>
  <si>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</si>
  <si>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</si>
  <si>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</si>
  <si>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</si>
  <si>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</si>
  <si>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</si>
  <si>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</si>
  <si>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</si>
  <si>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</si>
  <si>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</si>
  <si>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</si>
  <si>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</si>
  <si>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</si>
  <si>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</si>
  <si>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</si>
  <si>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</si>
  <si>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</si>
  <si>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</si>
  <si>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</si>
  <si>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</si>
  <si>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</si>
  <si>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</si>
  <si>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</si>
  <si>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</si>
  <si>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</si>
  <si>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</si>
  <si>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</si>
  <si>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</si>
  <si>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</si>
  <si>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</si>
  <si>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</si>
  <si>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</si>
  <si>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</si>
  <si>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</si>
  <si>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</si>
  <si>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</si>
  <si>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</si>
  <si>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</si>
  <si>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</si>
  <si>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</si>
  <si>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</si>
  <si>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</si>
  <si>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</si>
  <si>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</si>
  <si>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</si>
  <si>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</si>
  <si>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</si>
  <si>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</si>
  <si>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</si>
  <si>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</si>
  <si>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</si>
  <si>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</si>
  <si>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</si>
  <si>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</si>
  <si>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</si>
  <si>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</si>
  <si>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</si>
  <si>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</si>
  <si>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</si>
  <si>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</si>
  <si>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</si>
  <si>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</si>
  <si>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</si>
  <si>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</si>
  <si>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</si>
  <si>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</si>
  <si>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</si>
  <si>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</si>
  <si>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</si>
  <si>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</si>
  <si>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</si>
  <si>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</si>
  <si>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</si>
  <si>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</si>
  <si>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</si>
  <si>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</si>
  <si>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</si>
  <si>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</si>
  <si>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</si>
  <si>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</si>
  <si>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</si>
  <si>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</si>
  <si>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</si>
  <si>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</si>
  <si>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</si>
  <si>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</si>
  <si>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</si>
  <si>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</si>
  <si>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</si>
  <si>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</si>
  <si>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</si>
  <si>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</si>
  <si>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</si>
  <si>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</si>
  <si>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</si>
  <si>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</si>
  <si>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</si>
  <si>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</si>
  <si>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</si>
  <si>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</si>
  <si>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</si>
  <si>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</si>
  <si>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</si>
  <si>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</si>
  <si>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</si>
  <si>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</si>
  <si>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</si>
  <si>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</si>
  <si>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</si>
  <si>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</si>
  <si>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</si>
  <si>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</si>
  <si>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</si>
  <si>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</si>
  <si>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</si>
  <si>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</si>
  <si>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</si>
  <si>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</si>
  <si>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</si>
  <si>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</si>
  <si>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</si>
  <si>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</si>
  <si>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</si>
  <si>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</si>
  <si>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</si>
  <si>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</si>
  <si>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</si>
  <si>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</si>
  <si>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</si>
  <si>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</si>
  <si>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</si>
  <si>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</si>
  <si>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</si>
  <si>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</si>
  <si>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</si>
  <si>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</si>
  <si>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</si>
  <si>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</si>
  <si>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</si>
  <si>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</si>
  <si>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</si>
  <si>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</si>
  <si>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</si>
  <si>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</si>
  <si>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</si>
  <si>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</si>
  <si>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</si>
  <si>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</si>
  <si>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</si>
  <si>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</si>
  <si>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</si>
  <si>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</si>
  <si>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</si>
  <si>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</si>
  <si>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</si>
  <si>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</si>
  <si>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</si>
  <si>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</si>
  <si>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</si>
  <si>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</si>
  <si>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</si>
  <si>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</si>
  <si>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</si>
  <si>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</si>
  <si>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</si>
  <si>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</si>
  <si>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</si>
  <si>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</si>
  <si>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</si>
  <si>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</si>
  <si>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</si>
  <si>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</si>
  <si>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</si>
  <si>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</si>
  <si>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</si>
  <si>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</si>
  <si>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</si>
  <si>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</si>
  <si>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</si>
  <si>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</si>
  <si>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</si>
  <si>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</si>
  <si>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</si>
  <si>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</si>
  <si>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</si>
  <si>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</si>
  <si>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</si>
  <si>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</si>
  <si>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</si>
  <si>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</si>
  <si>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</si>
  <si>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</si>
  <si>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</si>
  <si>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</si>
  <si>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</si>
  <si>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</si>
  <si>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</si>
  <si>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</si>
  <si>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</si>
  <si>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</si>
  <si>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</si>
  <si>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</si>
  <si>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</si>
  <si>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</si>
  <si>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</si>
  <si>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</si>
  <si>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</si>
  <si>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</si>
  <si>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</si>
  <si>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</si>
  <si>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</si>
  <si>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</si>
  <si>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</si>
  <si>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</si>
  <si>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</si>
  <si>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</si>
  <si>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</si>
  <si>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</si>
  <si>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</si>
  <si>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</si>
  <si>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</si>
  <si>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</si>
  <si>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</si>
  <si>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</si>
  <si>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</si>
  <si>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</si>
  <si>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</si>
  <si>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</si>
  <si>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</si>
  <si>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</si>
  <si>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</si>
  <si>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</si>
  <si>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</si>
  <si>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</si>
  <si>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</si>
  <si>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</si>
  <si>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</si>
  <si>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</si>
  <si>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</si>
  <si>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</si>
  <si>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</si>
  <si>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</si>
  <si>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</si>
  <si>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</si>
  <si>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</si>
  <si>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</si>
  <si>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</si>
  <si>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</si>
  <si>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</si>
  <si>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</si>
  <si>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</si>
  <si>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</si>
  <si>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</si>
  <si>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</si>
  <si>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</si>
  <si>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</si>
  <si>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</si>
  <si>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</si>
  <si>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</si>
  <si>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</si>
  <si>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</si>
  <si>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</si>
  <si>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</si>
  <si>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</si>
  <si>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</si>
  <si>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</si>
  <si>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</si>
  <si>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</si>
  <si>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</si>
  <si>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</si>
  <si>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</si>
  <si>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</si>
  <si>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</si>
  <si>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</si>
  <si>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</si>
  <si>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</si>
  <si>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</si>
  <si>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</si>
  <si>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</si>
  <si>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</si>
  <si>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</si>
  <si>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</si>
  <si>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</si>
  <si>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</si>
  <si>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</si>
  <si>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</si>
  <si>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</si>
  <si>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</si>
  <si>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</si>
  <si>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</si>
  <si>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</si>
  <si>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</si>
  <si>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</si>
  <si>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</si>
  <si>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</si>
  <si>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</si>
  <si>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</si>
  <si>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</si>
  <si>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</si>
  <si>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</si>
  <si>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</si>
  <si>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</si>
  <si>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</si>
  <si>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</si>
  <si>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</si>
  <si>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</si>
  <si>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</si>
  <si>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</si>
  <si>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</si>
  <si>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</si>
  <si>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</si>
  <si>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</si>
  <si>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</si>
  <si>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</si>
  <si>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</si>
  <si>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</si>
  <si>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</si>
  <si>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</si>
  <si>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</si>
  <si>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</si>
  <si>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</si>
  <si>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</si>
  <si>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</si>
  <si>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</si>
  <si>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</si>
  <si>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</si>
  <si>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</si>
  <si>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</si>
  <si>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</si>
  <si>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</si>
  <si>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</si>
  <si>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</si>
  <si>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</si>
  <si>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</si>
  <si>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</si>
  <si>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</si>
  <si>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</si>
  <si>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</si>
  <si>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</si>
  <si>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</si>
  <si>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</si>
  <si>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</si>
  <si>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</si>
  <si>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</si>
  <si>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</si>
  <si>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</si>
  <si>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</si>
  <si>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</si>
  <si>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</si>
  <si>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</si>
  <si>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</si>
  <si>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</si>
  <si>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</si>
  <si>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</si>
  <si>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</si>
  <si>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</si>
  <si>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</si>
  <si>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</si>
  <si>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</si>
  <si>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</si>
  <si>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</si>
  <si>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</si>
  <si>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</si>
  <si>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</si>
  <si>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</si>
  <si>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</si>
  <si>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</si>
  <si>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</si>
  <si>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</si>
  <si>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</si>
  <si>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</si>
  <si>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</si>
  <si>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</si>
  <si>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</si>
  <si>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</si>
  <si>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</si>
  <si>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</si>
  <si>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</si>
  <si>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</si>
  <si>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</si>
  <si>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</si>
  <si>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</si>
  <si>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</si>
  <si>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</si>
  <si>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</si>
  <si>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</si>
  <si>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</si>
  <si>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</si>
  <si>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</si>
  <si>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</si>
  <si>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</si>
  <si>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</si>
  <si>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</si>
  <si>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</si>
  <si>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</si>
  <si>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</si>
  <si>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</si>
  <si>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</si>
  <si>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</si>
  <si>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</si>
  <si>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</si>
  <si>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</si>
  <si>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</si>
  <si>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</si>
  <si>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</si>
  <si>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</si>
  <si>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</si>
  <si>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</si>
  <si>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</si>
  <si>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</si>
  <si>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</si>
  <si>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</si>
  <si>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</si>
  <si>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</si>
  <si>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</si>
  <si>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</si>
  <si>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</si>
  <si>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</si>
  <si>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</si>
  <si>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</si>
  <si>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</si>
  <si>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</si>
  <si>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</si>
  <si>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</si>
  <si>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</si>
  <si>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</si>
  <si>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</si>
  <si>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</si>
  <si>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</si>
  <si>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</si>
  <si>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</si>
  <si>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</si>
  <si>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</si>
  <si>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</si>
  <si>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</si>
  <si>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</si>
  <si>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</si>
  <si>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</si>
  <si>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</si>
  <si>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</si>
  <si>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</si>
  <si>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</si>
  <si>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</si>
  <si>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</si>
  <si>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</si>
  <si>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</si>
  <si>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</si>
  <si>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</si>
  <si>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</si>
  <si>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</si>
  <si>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</si>
  <si>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</si>
  <si>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</si>
  <si>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</si>
  <si>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</si>
  <si>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</si>
  <si>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</si>
  <si>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</si>
  <si>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</si>
  <si>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</si>
  <si>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</si>
  <si>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</si>
  <si>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</si>
  <si>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</si>
  <si>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</si>
  <si>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</si>
  <si>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</si>
  <si>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</si>
  <si>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</si>
  <si>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</si>
  <si>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</si>
  <si>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</si>
  <si>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</si>
  <si>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</si>
  <si>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</si>
  <si>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</si>
  <si>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</si>
  <si>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</si>
  <si>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</si>
  <si>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</si>
  <si>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</si>
  <si>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</si>
  <si>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</si>
  <si>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</si>
  <si>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</si>
  <si>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</si>
  <si>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</si>
  <si>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</si>
  <si>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</si>
  <si>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</si>
  <si>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</si>
  <si>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</si>
  <si>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</si>
  <si>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</si>
  <si>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</si>
  <si>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</si>
  <si>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</si>
  <si>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</si>
  <si>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</si>
  <si>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</si>
  <si>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</si>
  <si>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</si>
  <si>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</si>
  <si>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</si>
  <si>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</si>
  <si>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</si>
  <si>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</si>
  <si>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</si>
  <si>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</si>
  <si>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</si>
  <si>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</si>
  <si>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</si>
  <si>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</si>
  <si>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</si>
  <si>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</si>
  <si>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</si>
  <si>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</si>
  <si>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</si>
  <si>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</si>
  <si>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</si>
  <si>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</si>
  <si>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</si>
  <si>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</si>
  <si>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</si>
  <si>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</si>
  <si>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</si>
  <si>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</si>
  <si>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</si>
  <si>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</si>
  <si>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</si>
  <si>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</si>
  <si>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</si>
  <si>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</si>
  <si>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</si>
  <si>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</si>
  <si>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</si>
  <si>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</si>
  <si>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</si>
  <si>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</si>
  <si>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</si>
  <si>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</si>
  <si>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</si>
  <si>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</si>
  <si>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</si>
  <si>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</si>
  <si>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</si>
  <si>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</si>
  <si>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</si>
  <si>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</si>
  <si>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</si>
  <si>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</si>
  <si>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</si>
  <si>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</si>
  <si>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</si>
  <si>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</si>
  <si>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</si>
  <si>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</si>
  <si>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</si>
  <si>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</si>
  <si>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</si>
  <si>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</si>
  <si>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</si>
  <si>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</si>
  <si>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</si>
  <si>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</si>
  <si>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</si>
  <si>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</si>
  <si>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</si>
  <si>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</si>
  <si>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</si>
  <si>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</si>
  <si>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</si>
  <si>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</si>
  <si>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</si>
  <si>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</si>
  <si>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</si>
  <si>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</si>
  <si>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</si>
  <si>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</si>
  <si>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</si>
  <si>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</si>
  <si>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</si>
  <si>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</si>
  <si>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</si>
  <si>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</si>
  <si>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</si>
  <si>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</si>
  <si>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</si>
  <si>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</si>
  <si>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</si>
  <si>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</si>
  <si>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</si>
  <si>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</si>
  <si>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</si>
  <si>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</si>
  <si>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</si>
  <si>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</si>
  <si>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</si>
  <si>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</si>
  <si>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</si>
  <si>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</si>
  <si>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</si>
  <si>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</si>
  <si>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</si>
  <si>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</si>
  <si>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</si>
  <si>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</si>
  <si>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</si>
  <si>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</si>
  <si>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</si>
  <si>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</si>
  <si>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</si>
  <si>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</si>
  <si>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</si>
  <si>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</si>
  <si>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</si>
  <si>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</si>
  <si>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</si>
  <si>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</si>
  <si>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</si>
  <si>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</si>
  <si>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</si>
  <si>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</si>
  <si>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</si>
  <si>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</si>
  <si>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</si>
  <si>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</si>
  <si>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</si>
  <si>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</si>
  <si>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</si>
  <si>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</si>
  <si>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</si>
  <si>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</si>
  <si>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</si>
  <si>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</si>
  <si>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</si>
  <si>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</si>
  <si>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</si>
  <si>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</si>
  <si>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</si>
  <si>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</si>
  <si>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</si>
  <si>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</si>
  <si>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</si>
  <si>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</si>
  <si>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</si>
  <si>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</si>
  <si>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</si>
  <si>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</si>
  <si>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</si>
  <si>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</si>
  <si>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</si>
  <si>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</si>
  <si>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</si>
  <si>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</si>
  <si>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</si>
  <si>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</si>
  <si>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</si>
  <si>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</si>
  <si>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</si>
  <si>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</si>
  <si>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</si>
  <si>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</si>
  <si>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</si>
  <si>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</si>
  <si>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</si>
  <si>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</si>
  <si>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</si>
  <si>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</si>
  <si>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</si>
  <si>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</si>
  <si>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</si>
  <si>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</si>
  <si>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</si>
  <si>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</si>
  <si>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</si>
  <si>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</si>
  <si>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</si>
  <si>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</si>
  <si>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</si>
  <si>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</si>
  <si>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</si>
  <si>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</si>
  <si>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</si>
  <si>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</si>
  <si>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</si>
  <si>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</si>
  <si>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</si>
  <si>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</si>
  <si>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</si>
  <si>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</si>
  <si>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</si>
  <si>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</si>
  <si>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</si>
  <si>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</si>
  <si>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</si>
  <si>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</si>
  <si>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</si>
  <si>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</si>
  <si>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</si>
  <si>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</si>
  <si>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</si>
  <si>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</si>
  <si>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</si>
  <si>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</si>
  <si>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</si>
  <si>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</si>
  <si>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</si>
  <si>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</si>
  <si>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</si>
  <si>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</si>
  <si>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</si>
  <si>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</si>
  <si>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</si>
  <si>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</si>
  <si>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</si>
  <si>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</si>
  <si>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</si>
  <si>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</si>
  <si>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</si>
  <si>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</si>
  <si>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</si>
  <si>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</si>
  <si>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</si>
  <si>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</si>
  <si>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</si>
  <si>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</si>
  <si>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</si>
  <si>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</si>
  <si>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</si>
  <si>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</si>
  <si>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</si>
  <si>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</si>
  <si>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</si>
  <si>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</si>
  <si>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</si>
  <si>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</si>
  <si>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</si>
  <si>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</si>
  <si>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</si>
  <si>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</si>
  <si>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</si>
  <si>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</si>
  <si>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</si>
  <si>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</si>
  <si>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</si>
  <si>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</si>
  <si>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</si>
  <si>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</si>
  <si>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</si>
  <si>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</si>
  <si>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</si>
  <si>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</si>
  <si>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</si>
  <si>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</si>
  <si>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</si>
  <si>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</si>
  <si>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</si>
  <si>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</si>
  <si>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</si>
  <si>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</si>
  <si>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</si>
  <si>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</si>
  <si>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</si>
  <si>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</si>
  <si>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</si>
  <si>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</si>
  <si>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</si>
  <si>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</si>
  <si>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</si>
  <si>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</si>
  <si>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</si>
  <si>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</si>
  <si>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</si>
  <si>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</si>
  <si>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</si>
  <si>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</si>
  <si>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</si>
  <si>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</si>
  <si>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</si>
  <si>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</si>
  <si>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</si>
  <si>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</si>
  <si>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</si>
  <si>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</si>
  <si>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</si>
  <si>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</si>
  <si>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</si>
  <si>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</si>
  <si>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</si>
  <si>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</si>
  <si>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</si>
  <si>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</si>
  <si>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</si>
  <si>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</si>
  <si>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</si>
  <si>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</si>
  <si>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</si>
  <si>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</si>
  <si>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</si>
  <si>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</si>
  <si>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</si>
  <si>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</si>
  <si>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</si>
  <si>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</si>
  <si>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</si>
  <si>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</si>
  <si>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</si>
  <si>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</si>
  <si>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</si>
  <si>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</si>
  <si>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</si>
  <si>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</si>
  <si>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</si>
  <si>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</si>
  <si>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</si>
  <si>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</si>
  <si>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</si>
  <si>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</si>
  <si>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</si>
  <si>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</si>
  <si>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</si>
  <si>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</si>
  <si>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</si>
  <si>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</si>
  <si>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</si>
  <si>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</si>
  <si>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</si>
  <si>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</si>
  <si>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</si>
  <si>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</si>
  <si>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</si>
  <si>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</si>
  <si>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</si>
  <si>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</si>
  <si>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</si>
  <si>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</si>
  <si>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</si>
  <si>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</si>
  <si>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</si>
  <si>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</si>
  <si>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</si>
  <si>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</si>
  <si>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</si>
  <si>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</si>
  <si>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</si>
  <si>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</si>
  <si>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</si>
  <si>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</si>
  <si>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</si>
  <si>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</si>
  <si>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</si>
  <si>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</si>
  <si>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</si>
  <si>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</si>
  <si>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</si>
  <si>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</si>
  <si>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</si>
  <si>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</si>
  <si>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</si>
  <si>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</si>
  <si>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</si>
  <si>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</si>
  <si>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</si>
  <si>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</si>
  <si>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</si>
  <si>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</si>
  <si>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</si>
  <si>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</si>
  <si>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</si>
  <si>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</si>
  <si>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</si>
  <si>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</si>
  <si>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</si>
  <si>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</si>
  <si>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</si>
  <si>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</si>
  <si>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</si>
  <si>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</si>
  <si>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</si>
  <si>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</si>
  <si>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</si>
  <si>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</si>
  <si>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</si>
  <si>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</si>
  <si>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</si>
  <si>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</si>
  <si>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</si>
  <si>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</si>
  <si>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</si>
  <si>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</si>
  <si>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</si>
  <si>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</si>
  <si>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</si>
  <si>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</si>
  <si>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</si>
  <si>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</si>
  <si>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</si>
  <si>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</si>
  <si>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</si>
  <si>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</si>
  <si>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</si>
  <si>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</si>
  <si>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</si>
  <si>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</si>
  <si>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</si>
  <si>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</si>
  <si>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</si>
  <si>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</si>
  <si>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</si>
  <si>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</si>
  <si>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</si>
  <si>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</si>
  <si>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</si>
  <si>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</si>
  <si>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</si>
  <si>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</si>
  <si>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</si>
  <si>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</si>
  <si>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</si>
  <si>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</si>
  <si>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</si>
  <si>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</si>
  <si>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</si>
  <si>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</si>
  <si>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</si>
  <si>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</si>
  <si>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</si>
  <si>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</si>
  <si>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</si>
  <si>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</si>
  <si>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</si>
  <si>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</si>
  <si>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</si>
  <si>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</si>
  <si>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</si>
  <si>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</si>
  <si>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</si>
  <si>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</si>
  <si>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</si>
  <si>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</si>
  <si>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</si>
  <si>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</si>
  <si>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</si>
  <si>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</si>
  <si>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</si>
  <si>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</si>
  <si>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</si>
  <si>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</si>
  <si>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</si>
  <si>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</si>
  <si>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</si>
  <si>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</si>
  <si>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</si>
  <si>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</si>
  <si>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</si>
  <si>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</si>
  <si>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</si>
  <si>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</si>
  <si>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</si>
  <si>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</si>
  <si>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</si>
  <si>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</si>
  <si>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</si>
  <si>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</si>
  <si>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</si>
  <si>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</si>
  <si>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</si>
  <si>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</si>
  <si>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</si>
  <si>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</si>
  <si>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</si>
  <si>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</si>
  <si>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</si>
  <si>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</si>
  <si>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</si>
  <si>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</si>
  <si>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</si>
  <si>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</si>
  <si>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</si>
  <si>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</si>
  <si>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</si>
  <si>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at site checking </t>
  </si>
  <si>
    <t>PCM-20251005-00002295</t>
  </si>
  <si>
    <t>3G &amp; LTE sector down due to power alarm // EM team on the way ETA 15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</si>
  <si>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</si>
  <si>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</si>
  <si>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</si>
  <si>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</si>
  <si>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</si>
  <si>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</si>
  <si>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</si>
  <si>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</si>
  <si>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</si>
  <si>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</si>
  <si>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</si>
  <si>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</si>
  <si>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</si>
  <si>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</si>
  <si>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</si>
  <si>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</si>
  <si>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40 mins </t>
  </si>
  <si>
    <t>PCM-20251004-00001986</t>
  </si>
  <si>
    <t>PCM-20251005-00002131</t>
  </si>
  <si>
    <t>lte sector flapping due to Temp</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</si>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</sst>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2" totalsRowShown="0" headerRowDxfId="15" dataDxfId="14" headerRowBorderDxfId="12" tableBorderDxfId="13">
  <autoFilter ref="A1:L2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272.71928229166951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45935.667708217596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45935.667708217596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45935.667708217596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45935.667708217596</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45935.667708217596</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45935.667708217596</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45935.667708217596</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45935.667708217596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45935.667708217596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45935.667708217596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45935.667708217596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45935.667708217596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45935.667708217596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45935.667708217596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45935.667708217596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45935.667708217596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45935.667708217596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45935.667708217596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45935.667708217596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45935.667708217596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45935.667708217596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45935.667708217596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45935.667708217596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45935.667708217596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45935.667708217596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45935.667708217596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45935.667708217596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45935.667708217596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45935.667708217596</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BE5F3568-D551-4F3F-86F0-AB8C370AEDC5}"/>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244.01592581018485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128.94062488426425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110.66787025463418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0.23559016203944338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8.6226736115349922E-2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45935.667708217596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45935.667708217596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45935.667708217596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45935.667708217596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45935.667708217596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45935.667708217596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45935.667708217596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45935.667708217596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45935.667708217596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45935.667708217596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45935.667708217596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45935.667708217596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45935.667708217596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45935.667708217596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45935.667708217596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45935.667708217596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45935.667708217596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45935.667708217596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45935.667708217596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45935.667708217596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45935.667708217596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45935.667708217596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45935.667708217596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45935.667708217596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45935.667708217596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45935.667708217596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45935.667708217596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45935.667708217596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45935.667708217596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45935.667708217596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45935.667708217596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45935.667708217596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45935.667708217596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45935.667708217596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45935.667708217596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45935.667708217596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45935.667708217596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45935.667708217596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45935.667708217596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45935.667708217596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45935.667708217596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45935.667708217596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45935.667708217596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45935.667708217596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45935.667708217596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45935.667708217596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45935.667708217596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45935.667708217596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45935.667708217596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45935.667708217596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45935.667708217596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45935.667708217596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45935.667708217596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45935.667708217596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45935.667708217596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45935.667708217596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45935.667708217596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45935.667708217596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45935.667708217596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45935.667708217596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45935.667708217596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45935.667708217596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45935.667708217596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45935.667708217596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45935.667708217596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45935.667708217596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45935.667708217596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45935.667708217596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45935.667708217596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45935.667708217596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45935.667708217596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45935.667708217596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45935.667708217596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45935.667708217596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45935.667708217596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45935.667708217596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45935.667708217596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45935.667708217596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45935.667708217596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45935.667708217596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45935.667708217596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45935.667708217596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45935.667708217596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45935.667708217596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45935.667708217596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45935.667708217596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45935.667708217596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45935.667708217596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45935.667708217596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45935.667708217596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45935.667708217596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45935.667708217596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45935.667708217596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45935.667708217596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45935.667708217596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45935.667708217596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45935.667708217596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45935.667708217596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45935.667708217596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45935.667708217596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45935.667708217596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45935.667708217596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45935.667708217596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45935.667708217596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45935.667708217596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45935.667708217596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45935.667708217596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45935.667708217596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45935.667708217596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45935.667708217596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45935.667708217596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45935.667708217596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45935.667708217596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45935.667708217596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45935.667708217596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45935.667708217596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45935.667708217596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45935.667708217596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45935.667708217596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45935.667708217596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45935.667708217596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45935.667708217596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45935.667708217596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45935.667708217596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45935.667708217596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45935.667708217596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45935.667708217596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45935.667708217596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45935.667708217596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45935.667708217596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45935.667708217596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45935.667708217596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45935.667708217596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45935.667708217596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45935.667708217596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45935.667708217596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45935.667708217596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45935.667708217596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45935.667708217596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45935.667708217596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45935.667708217596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45935.667708217596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45935.667708217596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45935.667708217596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45935.667708217596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45935.667708217596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45935.667708217596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45935.667708217596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45935.667708217596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45935.667708217596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45935.667708217596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45935.667708217596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45935.667708217596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45935.667708217596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45935.667708217596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45935.667708217596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45935.667708217596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45935.667708217596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45935.667708217596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45935.667708217596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45935.667708217596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45935.667708217596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45935.667708217596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45935.667708217596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45935.667708217596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45935.667708217596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45935.667708217596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45935.667708217596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45935.667708217596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45935.667708217596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45935.667708217596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45935.667708217596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45935.667708217596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45935.667708217596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45935.667708217596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45935.667708217596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45935.667708217596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45935.667708217596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45935.667708217596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45935.667708217596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45935.667708217596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45935.667708217596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45935.667708217596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45935.667708217596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45935.667708217596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45935.667708217596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45935.667708217596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45935.667708217596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45935.667708217596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45935.667708217596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45935.667708217596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45935.667708217596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45935.667708217596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45935.667708217596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45935.667708217596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45935.667708217596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45935.667708217596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45935.667708217596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45935.667708217596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45935.667708217596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45935.667708217596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45935.667708217596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45935.667708217596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45935.667708217596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45935.667708217596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45935.667708217596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45935.667708217596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45935.667708217596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45935.667708217596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45935.667708217596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45935.667708217596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45935.667708217596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45935.667708217596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45935.667708217596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45935.667708217596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45935.667708217596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45935.667708217596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45935.667708217596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45935.667708217596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45935.667708217596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45935.667708217596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45935.667708217596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45935.667708217596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45935.667708217596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45935.667708217596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45935.667708217596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45935.667708217596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45935.667708217596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45935.667708217596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45935.667708217596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45935.667708217596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45935.667708217596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45935.667708217596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45935.667708217596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45935.667708217596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45935.667708217596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45935.667708217596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45935.667708217596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45935.667708217596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45935.667708217596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45935.667708217596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45935.667708217596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45935.667708217596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45935.667708217596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45935.667708217596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45935.667708217596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45935.667708217596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45935.667708217596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45935.667708217596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45935.667708217596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45935.667708217596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45935.667708217596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45935.667708217596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45935.667708217596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45935.667708217596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45935.667708217596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45935.667708217596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45935.667708217596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45935.667708217596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45935.667708217596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45935.667708217596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45935.667708217596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45935.667708217596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45935.667708217596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45935.667708217596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45935.667708217596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45935.667708217596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45935.667708217596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45935.667708217596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45935.667708217596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45935.667708217596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45935.667708217596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45935.667708217596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45935.667708217596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45935.667708217596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45935.667708217596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45935.667708217596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45935.667708217596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45935.667708217596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45935.667708217596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45935.667708217596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45935.667708217596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45935.667708217596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45935.667708217596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45935.667708217596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45935.667708217596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45935.667708217596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45935.667708217596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14214</v>
      </c>
      <c r="E2" s="18" t="s">
        <v>38964</v>
      </c>
      <c r="F2" s="20">
        <v>45935.653402777774</v>
      </c>
      <c r="G2" s="21">
        <f t="shared" ref="G2:G50" ca="1" si="0">IFERROR(NOW()-F2,"-")</f>
        <v>1.4305439821328036E-2</v>
      </c>
      <c r="H2" s="22">
        <v>45935.639849537038</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45935.667708217596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45935.667708217596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45935.667708217596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45935.667708217596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45935.667708217596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45935.667708217596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45935.667708217596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45935.667708217596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45935.667708217596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45935.667708217596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45935.667708217596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45935.667708217596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45935.667708217596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45935.667708217596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45935.667708217596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45935.667708217596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45935.667708217596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45935.667708217596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45935.667708217596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45935.667708217596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45935.667708217596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45935.667708217596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45935.667708217596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45935.667708217596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45935.667708217596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45935.667708217596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45935.667708217596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45935.667708217596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45935.667708217596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45935.667708217596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45935.667708217596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45935.667708217596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45935.667708217596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45935.667708217596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45935.667708217596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45935.667708217596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45935.667708217596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45935.667708217596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45935.667708217596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45935.667708217596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45935.667708217596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45935.667708217596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45935.667708217596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45935.667708217596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45935.667708217596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45935.667708217596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45935.667708217596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45935.667708217596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45935.667708217596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45935.667708217596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45935.667708217596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45935.667708217596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45935.667708217596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45935.667708217596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45935.667708217596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45935.667708217596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45935.667708217596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45935.667708217596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45935.667708217596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45935.667708217596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45935.667708217596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45935.667708217596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45935.667708217596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45935.667708217596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45935.667708217596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45935.667708217596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45935.667708217596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45935.667708217596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45935.667708217596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45935.667708217596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45935.667708217596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45935.667708217596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45935.667708217596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45935.667708217596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45935.667708217596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45935.667708217596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45935.667708217596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45935.667708217596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45935.667708217596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45935.667708217596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45935.667708217596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45935.667708217596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45935.667708217596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45935.667708217596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45935.667708217596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45935.667708217596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45935.667708217596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45935.667708217596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45935.667708217596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45935.667708217596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45935.667708217596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45935.667708217596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45935.667708217596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45935.667708217596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45935.667708217596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45935.667708217596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45935.667708217596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45935.667708217596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45935.667708217596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45935.667708217596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45935.667708217596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45935.667708217596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45935.667708217596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45935.667708217596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45935.667708217596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45935.667708217596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45935.667708217596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45935.667708217596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45935.667708217596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45935.667708217596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45935.667708217596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45935.667708217596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45935.667708217596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45935.667708217596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45935.667708217596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45935.667708217596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45935.667708217596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45935.667708217596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45935.667708217596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45935.667708217596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45935.667708217596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45935.667708217596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45935.667708217596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45935.667708217596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45935.667708217596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45935.667708217596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45935.667708217596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45935.667708217596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45935.667708217596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45935.667708217596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45935.667708217596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45935.667708217596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45935.667708217596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45935.667708217596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45935.667708217596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45935.667708217596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45935.667708217596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45935.667708217596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45935.667708217596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45935.667708217596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45935.667708217596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45935.667708217596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45935.667708217596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45935.667708217596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45935.667708217596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45935.667708217596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45935.667708217596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45935.667708217596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45935.667708217596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45935.667708217596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45935.667708217596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45935.667708217596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45935.667708217596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45935.667708217596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45935.667708217596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45935.667708217596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45935.667708217596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45935.667708217596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45935.667708217596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45935.667708217596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45935.667708217596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45935.667708217596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45935.667708217596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45935.667708217596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45935.667708217596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45935.667708217596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45935.667708217596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45935.667708217596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45935.667708217596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45935.667708217596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45935.667708217596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45935.667708217596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45935.667708217596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45935.667708217596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45935.667708217596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45935.667708217596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45935.667708217596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45935.667708217596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45935.667708217596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45935.667708217596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45935.667708217596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45935.667708217596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45935.667708217596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45935.667708217596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45935.667708217596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45935.667708217596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45935.667708217596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45935.667708217596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45935.667708217596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45935.667708217596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45935.667708217596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45935.667708217596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45935.667708217596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45935.667708217596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45935.667708217596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45935.667708217596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45935.667708217596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45935.667708217596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45935.667708217596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45935.667708217596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45935.667708217596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45935.667708217596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45935.667708217596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45935.667708217596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45935.667708217596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45935.667708217596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45935.667708217596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45935.667708217596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45935.667708217596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45935.667708217596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45935.667708217596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45935.667708217596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45935.667708217596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45935.667708217596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45935.667708217596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45935.667708217596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45935.667708217596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45935.667708217596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45935.667708217596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45935.667708217596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45935.667708217596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45935.667708217596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45935.667708217596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45935.667708217596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45935.667708217596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45935.667708217596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45935.667708217596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45935.667708217596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45935.667708217596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45935.667708217596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45935.667708217596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45935.667708217596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45935.667708217596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45935.667708217596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45935.667708217596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45935.667708217596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45935.667708217596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45935.667708217596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45935.667708217596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45935.667708217596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45935.667708217596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45935.667708217596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45935.667708217596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45935.667708217596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45935.667708217596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45935.667708217596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45935.667708217596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45935.667708217596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45935.667708217596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45935.667708217596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45935.667708217596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45935.667708217596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45935.667708217596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45935.667708217596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45935.667708217596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45935.667708217596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45935.667708217596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45935.667708217596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45935.667708217596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45935.667708217596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45935.667708217596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45935.667708217596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45935.667708217596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45935.667708217596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45935.667708217596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45935.667708217596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45935.667708217596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45935.667708217596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45935.667708217596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45935.667708217596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45935.667708217596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45935.667708217596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45935.667708217596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45935.667708217596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45935.667708217596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45935.667708217596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45935.667708217596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45935.667708217596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45935.667708217596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45935.667708217596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45935.667708217596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45935.667708217596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45935.667708217596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45935.667708217596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45935.667708217596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45935.667708217596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45935.667708217596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45935.667708217596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45935.667708217596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45935.667708217596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45935.667708217596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45935.667708217596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45935.667708217596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45935.667708217596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45935.667708217596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45935.667708217596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45935.667708217596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45935.667708217596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45935.667708217596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45935.667708217596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45935.667708217596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45935.667708217596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45935.667708217596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45935.667708217596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45935.667708217596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45935.667708217596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45935.667708217596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45935.667708217596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45935.667708217596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45935.667708217596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45935.667708217596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45935.667708217596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45935.667708217596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45935.667708217596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45935.667708217596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45935.667708217596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45935.667708217596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45935.667708217596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45935.667708217596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45935.667708217596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45935.667708217596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45935.667708217596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45935.667708217596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45935.667708217596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45935.667708217596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45935.667708217596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45935.667708217596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45935.667708217596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45935.667708217596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45935.667708217596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45935.667708217596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45935.667708217596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45935.667708217596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45935.667708217596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45935.667708217596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45935.667708217596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45935.667708217596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45935.667708217596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45935.667708217596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45935.667708217596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45935.667708217596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45935.667708217596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45935.667708217596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45935.667708217596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45935.667708217596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45935.667708217596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45935.667708217596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45935.667708217596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45935.667708217596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45935.667708217596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45935.667708217596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45935.667708217596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45935.667708217596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45935.667708217596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45935.667708217596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45935.667708217596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45935.667708217596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45935.667708217596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45935.667708217596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45935.667708217596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45935.667708217596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45935.667708217596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45935.667708217596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45935.667708217596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45935.667708217596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45935.667708217596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45935.667708217596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45935.667708217596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45935.667708217596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45935.667708217596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45935.667708217596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45935.667708217596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45935.667708217596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45935.667708217596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45935.667708217596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45935.667708217596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45935.667708217596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45935.667708217596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45935.667708217596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45935.667708217596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45935.667708217596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45935.667708217596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45935.667708217596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45935.667708217596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45935.667708217596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45935.667708217596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45935.667708217596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45935.667708217596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45935.667708217596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45935.667708217596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45935.667708217596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45935.667708217596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45935.667708217596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45935.667708217596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45935.667708217596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45935.667708217596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45935.667708217596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45935.667708217596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45935.667708217596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45935.667708217596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45935.667708217596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45935.667708217596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45935.667708217596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45935.667708217596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45935.667708217596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45935.667708217596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45935.667708217596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45935.667708217596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45935.667708217596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45935.667708217596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45935.667708217596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45935.667708217596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45935.667708217596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45935.667708217596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45935.667708217596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45935.667708217596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45935.667708217596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45935.667708217596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45935.667708217596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45935.667708217596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45935.667708217596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45935.667708217596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45935.667708217596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45935.667708217596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45935.667708217596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45935.667708217596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45935.667708217596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45935.667708217596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45935.667708217596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45935.667708217596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45935.667708217596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45935.667708217596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45935.667708217596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45935.667708217596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45935.667708217596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45935.667708217596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45935.667708217596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45935.667708217596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45935.667708217596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45935.667708217596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45935.667708217596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45935.667708217596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45935.667708217596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45935.667708217596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45935.667708217596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45935.667708217596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45935.667708217596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45935.667708217596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45935.667708217596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45935.667708217596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45935.667708217596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45935.667708217596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45935.667708217596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45935.667708217596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45935.667708217596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45935.667708217596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45935.667708217596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45935.667708217596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45935.667708217596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45935.667708217596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45935.667708217596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45935.667708217596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45935.667708217596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45935.667708217596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45935.667708217596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45935.667708217596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45935.667708217596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45935.667708217596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45935.667708217596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45935.667708217596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45935.667708217596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45935.667708217596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45935.667708217596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45935.667708217596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45935.667708217596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45935.667708217596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45935.667708217596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45935.667708217596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45935.667708217596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45935.667708217596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45935.667708217596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45935.667708217596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45935.667708217596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45935.667708217596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45935.667708217596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45935.667708217596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45935.667708217596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45935.667708217596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45935.667708217596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45935.667708217596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45935.667708217596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45935.667708217596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45935.667708217596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45935.667708217596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45935.667708217596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45935.667708217596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45935.667708217596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45935.667708217596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45935.667708217596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45935.667708217596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45935.667708217596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45935.667708217596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45935.667708217596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45935.667708217596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45935.667708217596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45935.667708217596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45935.667708217596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45935.667708217596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45935.667708217596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45935.667708217596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45935.667708217596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45935.667708217596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45935.667708217596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45935.667708217596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45935.667708217596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45935.667708217596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45935.667708217596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45935.667708217596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45935.667708217596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45935.667708217596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45935.667708217596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45935.667708217596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45935.667708217596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45935.667708217596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45935.667708217596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45935.667708217596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45935.667708217596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45935.667708217596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45935.667708217596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45935.667708217596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45935.667708217596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45935.667708217596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45935.667708217596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45935.667708217596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45935.667708217596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45935.667708217596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45935.667708217596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45935.667708217596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45935.667708217596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45935.667708217596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45935.667708217596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45935.667708217596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45935.667708217596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45935.667708217596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45935.667708217596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45935.667708217596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45935.667708217596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45935.667708217596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45935.667708217596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45935.667708217596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45935.667708217596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45935.667708217596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45935.667708217596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45935.667708217596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45935.667708217596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45935.667708217596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45935.667708217596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45935.667708217596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45935.667708217596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45935.667708217596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45935.667708217596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45935.667708217596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45935.667708217596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45935.667708217596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45935.667708217596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45935.667708217596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45935.667708217596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45935.667708217596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45935.667708217596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45935.667708217596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45935.667708217596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45935.667708217596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45935.667708217596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45935.667708217596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45935.667708217596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45935.667708217596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45935.667708217596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45935.667708217596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45935.667708217596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45935.667708217596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45935.667708217596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45935.667708217596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45935.667708217596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45935.667708217596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45935.667708217596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45935.667708217596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45935.667708217596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45935.667708217596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45935.667708217596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45935.667708217596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45935.667708217596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45935.667708217596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45935.667708217596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45935.667708217596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45935.667708217596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45935.667708217596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45935.667708217596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45935.667708217596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45935.667708217596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45935.667708217596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45935.667708217596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45935.667708217596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45935.667708217596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45935.667708217596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45935.667708217596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45935.667708217596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45935.667708217596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45935.667708217596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45935.667708217596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45935.667708217596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45935.667708217596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45935.667708217596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45935.667708217596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45935.667708217596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45935.667708217596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45935.667708217596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45935.667708217596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45935.667708217596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45935.667708217596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45935.667708217596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45935.667708217596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45935.667708217596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45935.667708217596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45935.667708217596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45935.667708217596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45935.667708217596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45935.667708217596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45935.667708217596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45935.667708217596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45935.667708217596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45935.667708217596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45935.667708217596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45935.667708217596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45935.667708217596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45935.667708217596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45935.667708217596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45935.667708217596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45935.667708217596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45935.667708217596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45935.667708217596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45935.667708217596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45935.667708217596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45935.667708217596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45935.667708217596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45935.667708217596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45935.667708217596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45935.667708217596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45935.667708217596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45935.667708217596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45935.667708217596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45935.667708217596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45935.667708217596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45935.667708217596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45935.667708217596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45935.667708217596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45935.667708217596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45935.667708217596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45935.667708217596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45935.667708217596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45935.667708217596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45935.667708217596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45935.667708217596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45935.667708217596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45935.667708217596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45935.667708217596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45935.667708217596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45935.667708217596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45935.667708217596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45935.667708217596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45935.667708217596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45935.667708217596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45935.667708217596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45935.667708217596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45935.667708217596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45935.667708217596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45935.667708217596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45935.667708217596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45935.667708217596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45935.667708217596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45935.667708217596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45935.667708217596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45935.667708217596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45935.667708217596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45935.667708217596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45935.667708217596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45935.667708217596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45935.667708217596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45935.667708217596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45935.667708217596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45935.667708217596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45935.667708217596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45935.667708217596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45935.667708217596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45935.667708217596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45935.667708217596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45935.667708217596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45935.667708217596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45935.667708217596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45935.667708217596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45935.667708217596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45935.667708217596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45935.667708217596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45935.667708217596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45935.667708217596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45935.667708217596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45935.667708217596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45935.667708217596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45935.667708217596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45935.667708217596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45935.667708217596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45935.667708217596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45935.667708217596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45935.667708217596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45935.667708217596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45935.667708217596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45935.667708217596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45935.667708217596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45935.667708217596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45935.667708217596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45935.667708217596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45935.667708217596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45935.667708217596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45935.667708217596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45935.667708217596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45935.667708217596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45935.667708217596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45935.667708217596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45935.667708217596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45935.667708217596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45935.667708217596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45935.667708217596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45935.667708217596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45935.667708217596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45935.667708217596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45935.667708217596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45935.667708217596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45935.667708217596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45935.667708217596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45935.667708217596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45935.667708217596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45935.667708217596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45935.667708217596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45935.667708217596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45935.667708217596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45935.667708217596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45935.667708217596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45935.667708217596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45935.667708217596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45935.667708217596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45935.667708217596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45935.667708217596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45935.667708217596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45935.667708217596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45935.667708217596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45935.667708217596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45935.667708217596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45935.667708217596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45935.667708217596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45935.667708217596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45935.667708217596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45935.667708217596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45935.667708217596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45935.667708217596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45935.667708217596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45935.667708217596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45935.667708217596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45935.667708217596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45935.667708217596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45935.667708217596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45935.667708217596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45935.667708217596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45935.667708217596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45935.667708217596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45935.667708217596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45935.667708217596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45935.667708217596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45935.667708217596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45935.667708217596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45935.667708217596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45935.667708217596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45935.667708217596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45935.667708217596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45935.667708217596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45935.667708217596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45935.667708217596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45935.667708217596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45935.667708217596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45935.667708217596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45935.667708217596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45935.667708217596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45935.667708217596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45935.667708217596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45935.667708217596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45935.667708217596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45935.667708217596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45935.667708217596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45935.667708217596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45935.667708217596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45935.667708217596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45935.667708217596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45935.667708217596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45935.667708217596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45935.667708217596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45935.667708217596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45935.667708217596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45935.667708217596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45935.667708217596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45935.667708217596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45935.667708217596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45935.667708217596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45935.667708217596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45935.667708217596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45935.667708217596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45935.667708217596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45935.667708217596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45935.667708217596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45935.667708217596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45935.667708217596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45935.667708217596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45935.667708217596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45935.667708217596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45935.667708217596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45935.667708217596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45935.667708217596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45935.667708217596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45935.667708217596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45935.667708217596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45935.667708217596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45935.667708217596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45935.667708217596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45935.667708217596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45935.667708217596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45935.667708217596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45935.667708217596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45935.667708217596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45935.667708217596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45935.667708217596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45935.667708217596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45935.667708217596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45935.667708217596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45935.667708217596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45935.667708217596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45935.667708217596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45935.667708217596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45935.667708217596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45935.667708217596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45935.667708217596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45935.667708217596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45935.667708217596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45935.667708217596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45935.667708217596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45935.667708217596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45935.667708217596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45935.667708217596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45935.667708217596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45935.667708217596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45935.667708217596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45935.667708217596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45935.667708217596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45935.667708217596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45935.667708217596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45935.667708217596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45935.667708217596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45935.667708217596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45935.667708217596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45935.667708217596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45935.667708217596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45935.667708217596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45935.667708217596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45935.667708217596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45935.667708217596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45935.667708217596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45935.667708217596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45935.667708217596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45935.667708217596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45935.667708217596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45935.667708217596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45935.667708217596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45935.667708217596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45935.667708217596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45935.667708217596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45935.667708217596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45935.667708217596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45935.667708217596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45935.667708217596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45935.667708217596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45935.667708217596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45935.667708217596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45935.667708217596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45935.667708217596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45935.667708217596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45935.667708217596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45935.667708217596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45935.667708217596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45935.667708217596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45935.667708217596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45935.667708217596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45935.667708217596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45935.667708217596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45935.667708217596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45935.667708217596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45935.667708217596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45935.667708217596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45935.667708217596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45935.667708217596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45935.667708217596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45935.667708217596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45935.667708217596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45935.667708217596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45935.667708217596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45935.667708217596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45935.667708217596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45935.667708217596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45935.667708217596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45935.667708217596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45935.667708217596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45935.667708217596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45935.667708217596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45935.667708217596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45935.667708217596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45935.667708217596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45935.667708217596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45935.667708217596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45935.667708217596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45935.667708217596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45935.667708217596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45935.667708217596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45935.667708217596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45935.667708217596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45935.667708217596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45935.667708217596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45935.667708217596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45935.667708217596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45935.667708217596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45935.667708217596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45935.667708217596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45935.667708217596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45935.667708217596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45935.667708217596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45935.667708217596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45935.667708217596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45935.667708217596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45935.667708217596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45935.667708217596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45935.667708217596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45935.667708217596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45935.667708217596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45935.667708217596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45935.667708217596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45935.667708217596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45935.667708217596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45935.667708217596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45935.667708217596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45935.667708217596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45935.667708217596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45935.667708217596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45935.667708217596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45935.667708217596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45935.667708217596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45935.667708217596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45935.667708217596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45935.667708217596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45935.667708217596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45935.667708217596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45935.667708217596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45935.667708217596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45935.667708217596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45935.667708217596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45935.667708217596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45935.667708217596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45935.667708217596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45935.667708217596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45935.667708217596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45935.667708217596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45935.667708217596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45935.667708217596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45935.667708217596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45935.667708217596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45935.667708217596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45935.667708217596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45935.667708217596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45935.667708217596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45935.667708217596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45935.667708217596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45935.667708217596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45935.667708217596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45935.667708217596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45935.667708217596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45935.667708217596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45935.667708217596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45935.667708217596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45935.667708217596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45935.667708217596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45935.667708217596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45935.667708217596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45935.667708217596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45935.667708217596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45935.667708217596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45935.667708217596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45935.667708217596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45935.667708217596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45935.667708217596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45935.667708217596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45935.667708217596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45935.667708217596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45935.667708217596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45935.667708217596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45935.667708217596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45935.667708217596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45935.667708217596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45935.667708217596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45935.667708217596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45935.667708217596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45935.667708217596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45935.667708217596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45935.667708217596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45935.667708217596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45935.667708217596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45935.667708217596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45935.667708217596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45935.667708217596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45935.667708217596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45935.667708217596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45935.667708217596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45935.667708217596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45935.667708217596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45935.667708217596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45935.667708217596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45935.667708217596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45935.667708217596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45935.667708217596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45935.667708217596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45935.667708217596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45935.667708217596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45935.667708217596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45935.667708217596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45935.667708217596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45935.667708217596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45935.667708217596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45935.667708217596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45935.667708217596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45935.667708217596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45935.667708217596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45935.667708217596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45935.667708217596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45935.667708217596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45935.667708217596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45935.667708217596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45935.667708217596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45935.667708217596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45935.667708217596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45935.667708217596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45935.667708217596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45935.667708217596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45935.667708217596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45935.667708217596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45935.667708217596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45935.667708217596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45935.667708217596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45935.667708217596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45935.667708217596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45935.667708217596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45935.667708217596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45935.667708217596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45935.667708217596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45935.667708217596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45935.667708217596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45935.667708217596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45935.667708217596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45935.667708217596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45935.667708217596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45935.667708217596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45935.667708217596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45935.667708217596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45935.667708217596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45935.667708217596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45935.667708217596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45935.667708217596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45935.667708217596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45935.667708217596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45935.667708217596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45935.667708217596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45935.667708217596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45935.667708217596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45935.667708217596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45935.667708217596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45935.667708217596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45935.667708217596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45935.667708217596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45935.667708217596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45935.667708217596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45935.667708217596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45935.667708217596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45935.667708217596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45935.667708217596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45935.667708217596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45935.667708217596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45935.667708217596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45935.667708217596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45935.667708217596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45935.667708217596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45935.667708217596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45935.667708217596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45935.667708217596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45935.667708217596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45935.667708217596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45935.667708217596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45935.667708217596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45935.667708217596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45935.667708217596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45935.667708217596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45935.667708217596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45935.667708217596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45935.667708217596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45935.667708217596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45935.667708217596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45935.667708217596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45935.667708217596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45935.667708217596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45935.667708217596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45935.667708217596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45935.667708217596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45935.667708217596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45935.667708217596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45935.667708217596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45935.667708217596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45935.667708217596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45935.667708217596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45935.667708217596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45935.667708217596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45935.667708217596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45935.667708217596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45935.667708217596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45935.667708217596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45935.667708217596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45935.667708217596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45935.667708217596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45935.667708217596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45935.667708217596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45935.667708217596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45935.667708217596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45935.667708217596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45935.667708217596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45935.667708217596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45935.667708217596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45935.667708217596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45935.667708217596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45935.667708217596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45935.667708217596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45935.667708217596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45935.667708217596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45935.667708217596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45935.667708217596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45935.667708217596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45935.667708217596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45935.667708217596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45935.667708217596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45935.667708217596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45935.667708217596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45935.667708217596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45935.667708217596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45935.667708217596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45935.667708217596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45935.667708217596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45935.667708217596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45935.667708217596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45935.667708217596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45935.667708217596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45935.667708217596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45935.667708217596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45935.667708217596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45935.667708217596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45935.667708217596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45935.667708217596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45935.667708217596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45935.667708217596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45935.667708217596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45935.667708217596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45935.667708217596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45935.667708217596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45935.667708217596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45935.667708217596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45935.667708217596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45935.667708217596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45935.667708217596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45935.667708217596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45935.667708217596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45935.667708217596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45935.667708217596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45935.667708217596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45935.667708217596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45935.667708217596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45935.667708217596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45935.667708217596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45935.667708217596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45935.667708217596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45935.667708217596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45935.667708217596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45935.667708217596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45935.667708217596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45935.667708217596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45935.667708217596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45935.667708217596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45935.667708217596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45935.667708217596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45935.667708217596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45935.667708217596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45935.667708217596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45935.667708217596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45935.667708217596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45935.667708217596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45935.667708217596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45935.667708217596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45935.667708217596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45935.667708217596</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232.18699062499945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0.51076377314893762</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3</v>
      </c>
      <c r="D4" s="107" t="s">
        <v>35137</v>
      </c>
      <c r="E4" s="112" t="s">
        <v>38964</v>
      </c>
      <c r="F4" s="113">
        <v>45935.523263888892</v>
      </c>
      <c r="G4" s="114">
        <f ca="1">IFERROR(NOW()-F4,"")</f>
        <v>0.14444432870368473</v>
      </c>
      <c r="H4" s="113">
        <v>45935.516099537039</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45935.667708217596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45935.667708217596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45935.667708217596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45935.667708217596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45935.667708217596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45935.667708217596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45935.667708217596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45935.667708217596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45935.667708217596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45935.667708217596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45935.667708217596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45935.667708217596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45935.667708217596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45935.667708217596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45935.667708217596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45935.667708217596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45935.667708217596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45935.667708217596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45935.667708217596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45935.667708217596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45935.667708217596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45935.667708217596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45935.667708217596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45935.667708217596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45935.667708217596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45935.667708217596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45935.667708217596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45935.667708217596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45935.667708217596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45935.667708217596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45935.667708217596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45935.667708217596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45935.667708217596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45935.667708217596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45935.667708217596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45935.667708217596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45935.667708217596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45935.667708217596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45935.667708217596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45935.667708217596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45935.667708217596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45935.667708217596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45935.667708217596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45935.667708217596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45935.667708217596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45935.667708217596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45935.667708217596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45935.667708217596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45935.667708217596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45935.667708217596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45935.667708217596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45935.667708217596</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43.835648032407335</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9.4788309027790092</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45935.667708217596</v>
      </c>
      <c r="H4" s="38"/>
      <c r="I4" s="37" t="str">
        <f>IFERROR(VLOOKUP(D4,DB!A:F,6,0),"")</f>
        <v/>
      </c>
      <c r="J4" s="37" t="str">
        <f>IFERROR(VLOOKUP(D4,DB!A:G,7,0),"")</f>
        <v/>
      </c>
      <c r="K4" s="37"/>
      <c r="L4" s="37" t="str">
        <f>IFERROR(VLOOKUP(D4,DB!A:I,9,0),"")</f>
        <v/>
      </c>
      <c r="M4" s="136"/>
    </row>
    <row r="5" spans="1:13" ht="15">
      <c r="A5" s="37"/>
      <c r="B5" s="37" t="str">
        <f>IFERROR(VLOOKUP(D5,DB!A:K,11,0),"")</f>
        <v>R5</v>
      </c>
      <c r="C5" s="37"/>
      <c r="D5" s="37" t="s">
        <v>34917</v>
      </c>
      <c r="E5" s="37"/>
      <c r="F5" s="38"/>
      <c r="G5" s="39">
        <f ca="1">IFERROR(NOW()-F5,"-")</f>
        <v>45935.667708217596</v>
      </c>
      <c r="H5" s="38"/>
      <c r="I5" s="37" t="str">
        <f>IFERROR(VLOOKUP(D5,DB!A:F,6,0),"")</f>
        <v>SCECO</v>
      </c>
      <c r="J5" s="37" t="str">
        <f>IFERROR(VLOOKUP(D5,DB!A:G,7,0),"")</f>
        <v>Good</v>
      </c>
      <c r="K5" s="37"/>
      <c r="L5" s="37" t="str">
        <f>IFERROR(VLOOKUP(D5,DB!A:I,9,0),"")</f>
        <v>Latis</v>
      </c>
      <c r="M5" s="136"/>
    </row>
    <row r="6" spans="1:13" ht="15">
      <c r="A6" s="37"/>
      <c r="B6" s="37" t="str">
        <f>IFERROR(VLOOKUP(D6,DB!A:K,11,0),"")</f>
        <v/>
      </c>
      <c r="C6" s="37"/>
      <c r="D6"/>
      <c r="E6" s="37"/>
      <c r="F6" s="38"/>
      <c r="G6" s="39">
        <f ca="1">IFERROR(NOW()-F6,"-")</f>
        <v>45935.667708217596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45935.667708217596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45935.667708217596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45935.667708217596</v>
      </c>
      <c r="H9" s="38"/>
      <c r="I9" s="37" t="str">
        <f>IFERROR(VLOOKUP(D9,DB!A:F,6,0),"")</f>
        <v/>
      </c>
      <c r="J9" s="37" t="str">
        <f>IFERROR(VLOOKUP(D9,DB!A:G,7,0),"")</f>
        <v/>
      </c>
      <c r="K9" s="37"/>
      <c r="L9" s="37" t="str">
        <f>IFERROR(VLOOKUP(D9,DB!A:I,9,0),"")</f>
        <v/>
      </c>
      <c r="M9" s="136"/>
    </row>
    <row r="10" spans="1:13" ht="15">
      <c r="A10" s="92"/>
      <c r="B10" s="92" t="str">
        <f>IFERROR(VLOOKUP(D10,DB!A:K,11,0),"")</f>
        <v/>
      </c>
      <c r="C10" s="92"/>
      <c r="D10" s="92"/>
      <c r="E10" s="92"/>
      <c r="F10" s="134"/>
      <c r="G10" s="135">
        <f ca="1">IFERROR(NOW()-F10,"-")</f>
        <v>45935.667708217596</v>
      </c>
      <c r="H10" s="134"/>
      <c r="I10" s="92" t="str">
        <f>IFERROR(VLOOKUP(D10,DB!A:F,6,0),"")</f>
        <v/>
      </c>
      <c r="J10" s="92" t="str">
        <f>IFERROR(VLOOKUP(D10,DB!A:G,7,0),"")</f>
        <v/>
      </c>
      <c r="K10" s="92"/>
      <c r="L10" s="92" t="str">
        <f>IFERROR(VLOOKUP(D10,DB!A:I,9,0),"")</f>
        <v/>
      </c>
      <c r="M10" s="136"/>
    </row>
    <row r="11" spans="1:13" ht="15">
      <c r="A11" s="37"/>
      <c r="B11" s="37" t="str">
        <f>IFERROR(VLOOKUP(D11,DB!A:K,11,0),"")</f>
        <v/>
      </c>
      <c r="C11" s="37"/>
      <c r="D11" s="37"/>
      <c r="E11" s="37"/>
      <c r="F11" s="38"/>
      <c r="G11" s="39">
        <f ca="1">IFERROR(NOW()-F11,"-")</f>
        <v>45935.667708217596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45935.667708217596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0"/>
      <c r="E13" s="37"/>
      <c r="F13" s="38"/>
      <c r="G13" s="39">
        <f ca="1">IFERROR(NOW()-F13,"-")</f>
        <v>45935.667708217596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45935.667708217596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45935.667708217596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45935.667708217596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45935.667708217596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45935.667708217596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45935.667708217596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45935.667708217596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45935.667708217596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45935.667708217596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45935.667708217596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45935.667708217596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45935.667708217596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45935.667708217596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45935.667708217596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45935.667708217596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45935.667708217596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45935.667708217596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45935.667708217596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45935.667708217596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45935.667708217596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45935.667708217596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45935.667708217596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45935.667708217596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45935.667708217596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45935.667708217596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45935.667708217596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45935.667708217596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45935.667708217596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45935.667708217596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45935.667708217596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45935.667708217596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45935.667708217596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45935.667708217596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45935.667708217596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45935.667708217596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45935.667708217596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45935.667708217596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45935.667708217596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45935.667708217596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45935.667708217596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45935.667708217596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45935.667708217596</v>
      </c>
      <c r="H55" s="38"/>
      <c r="I55" s="37" t="str">
        <f>IFERROR(VLOOKUP(D55,DB!A:F,6,0),"")</f>
        <v/>
      </c>
      <c r="J55" s="37" t="str">
        <f>IFERROR(VLOOKUP(D55,DB!A:G,7,0),"")</f>
        <v/>
      </c>
      <c r="K55" s="37"/>
      <c r="L55" s="37" t="str">
        <f>IFERROR(VLOOKUP(D55,DB!A:I,9,0),"")</f>
        <v/>
      </c>
      <c r="M55" s="136"/>
    </row>
    <row r="56" spans="1:13" ht="15">
      <c r="A56" s="92"/>
      <c r="B56" s="92" t="str">
        <f>IFERROR(VLOOKUP(D56,DB!A:K,11,0),"")</f>
        <v/>
      </c>
      <c r="C56" s="92"/>
      <c r="D56" s="92"/>
      <c r="E56" s="92"/>
      <c r="F56" s="134"/>
      <c r="G56" s="135">
        <f ca="1">IFERROR(NOW()-F56,"-")</f>
        <v>45935.667708217596</v>
      </c>
      <c r="H56" s="134"/>
      <c r="I56" s="92" t="str">
        <f>IFERROR(VLOOKUP(D56,DB!A:F,6,0),"")</f>
        <v/>
      </c>
      <c r="J56" s="92" t="str">
        <f>IFERROR(VLOOKUP(D56,DB!A:G,7,0),"")</f>
        <v/>
      </c>
      <c r="K56" s="92"/>
      <c r="L56" s="92" t="str">
        <f>IFERROR(VLOOKUP(D56,DB!A:I,9,0),"")</f>
        <v/>
      </c>
      <c r="M56" s="136"/>
    </row>
    <row r="57" spans="1:13" ht="15">
      <c r="A57" s="92"/>
      <c r="B57" s="92" t="str">
        <f>IFERROR(VLOOKUP(D57,DB!A:K,11,0),"")</f>
        <v/>
      </c>
      <c r="C57" s="92"/>
      <c r="D57" s="92"/>
      <c r="E57" s="92"/>
      <c r="F57" s="134"/>
      <c r="G57" s="135">
        <f ca="1">IFERROR(NOW()-F57,"-")</f>
        <v>45935.667708217596</v>
      </c>
      <c r="H57" s="134"/>
      <c r="I57" s="92" t="str">
        <f>IFERROR(VLOOKUP(D57,DB!A:F,6,0),"")</f>
        <v/>
      </c>
      <c r="J57" s="92" t="str">
        <f>IFERROR(VLOOKUP(D57,DB!A:G,7,0),"")</f>
        <v/>
      </c>
      <c r="K57" s="92"/>
      <c r="L57" s="92" t="str">
        <f>IFERROR(VLOOKUP(D57,DB!A:I,9,0),"")</f>
        <v/>
      </c>
    </row>
    <row r="58" spans="1:13" ht="15">
      <c r="A58" s="37"/>
      <c r="B58" s="37" t="str">
        <f>IFERROR(VLOOKUP(D58,DB!A:K,11,0),"")</f>
        <v/>
      </c>
      <c r="C58" s="37"/>
      <c r="D58" s="37"/>
      <c r="E58" s="37"/>
      <c r="F58" s="38"/>
      <c r="G58" s="39">
        <f ca="1">IFERROR(NOW()-F58,"-")</f>
        <v>45935.667708217596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45935.667708217596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45935.667708217596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45935.667708217596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45935.667708217596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45935.667708217596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45935.667708217596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45935.667708217596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45935.667708217596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45935.667708217596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45935.667708217596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45935.667708217596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45935.667708217596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45935.667708217596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45935.667708217596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45935.667708217596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45935.667708217596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45935.667708217596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45935.667708217596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45935.667708217596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45935.667708217596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45935.667708217596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45935.667708217596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45935.667708217596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45935.667708217596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45935.667708217596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45935.667708217596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45935.667708217596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45935.667708217596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45935.667708217596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45935.667708217596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45935.667708217596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45935.667708217596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45935.667708217596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45935.667708217596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45935.667708217596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45935.667708217596</v>
      </c>
      <c r="H94" s="38"/>
      <c r="I94" s="37" t="str">
        <f>IFERROR(VLOOKUP(D94,DB!A:F,6,0),"")</f>
        <v/>
      </c>
      <c r="J94" s="37" t="str">
        <f>IFERROR(VLOOKUP(D94,DB!A:G,7,0),"")</f>
        <v/>
      </c>
      <c r="K94" s="37"/>
      <c r="L94" s="37" t="str">
        <f>IFERROR(VLOOKUP(D94,DB!A:I,9,0),"")</f>
        <v/>
      </c>
    </row>
    <row r="95" spans="1:12" ht="15">
      <c r="A95" s="92"/>
      <c r="B95" s="92" t="str">
        <f>IFERROR(VLOOKUP(D95,DB!A:K,11,0),"")</f>
        <v/>
      </c>
      <c r="C95" s="92"/>
      <c r="D95" s="92"/>
      <c r="E95" s="92"/>
      <c r="F95" s="134"/>
      <c r="G95" s="135">
        <f ca="1">IFERROR(NOW()-F95,"-")</f>
        <v>45935.667708217596</v>
      </c>
      <c r="H95" s="134"/>
      <c r="I95" s="92" t="str">
        <f>IFERROR(VLOOKUP(D95,DB!A:F,6,0),"")</f>
        <v/>
      </c>
      <c r="J95" s="92" t="str">
        <f>IFERROR(VLOOKUP(D95,DB!A:G,7,0),"")</f>
        <v/>
      </c>
      <c r="K95" s="92"/>
      <c r="L95" s="92" t="str">
        <f>IFERROR(VLOOKUP(D95,DB!A:I,9,0),"")</f>
        <v/>
      </c>
    </row>
    <row r="96" spans="1:12" ht="15">
      <c r="A96" s="37"/>
      <c r="B96" s="37" t="str">
        <f>IFERROR(VLOOKUP(D96,DB!A:K,11,0),"")</f>
        <v/>
      </c>
      <c r="C96" s="37"/>
      <c r="D96" s="37"/>
      <c r="E96" s="37"/>
      <c r="F96" s="38"/>
      <c r="G96" s="39">
        <f ca="1">IFERROR(NOW()-F96,"-")</f>
        <v>45935.667708217596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45935.667708217596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45935.667708217596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45935.667708217596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45935.667708217596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45935.667708217596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45935.667708217596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45935.667708217596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45935.667708217596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45935.667708217596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45935.667708217596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45935.667708217596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45935.667708217596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45935.667708217596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45935.667708217596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45935.667708217596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45935.667708217596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45935.667708217596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45935.667708217596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45935.667708217596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45935.667708217596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45935.667708217596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45935.667708217596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45935.667708217596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45935.667708217596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45935.667708217596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45935.667708217596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45935.667708217596</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45935.667708217596</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45935.667708217596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45935.667708217596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45935.667708217596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45935.667708217596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45935.667708217596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45935.667708217596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45935.667708217596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45935.667708217596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45935.667708217596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45935.667708217596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45935.667708217596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45935.667708217596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45935.667708217596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45935.667708217596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45935.667708217596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45935.667708217596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45935.667708217596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45935.667708217596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45935.667708217596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45935.667708217596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45935.667708217596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45935.667708217596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45935.667708217596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45935.667708217596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45935.667708217596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45935.667708217596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45935.667708217596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45935.667708217596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45935.667708217596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45935.667708217596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45935.667708217596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45935.667708217596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45935.667708217596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45935.667708217596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45935.667708217596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45935.667708217596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45935.667708217596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45935.667708217596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45935.667708217596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45935.667708217596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45935.667708217596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45935.667708217596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45935.667708217596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45935.667708217596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45935.667708217596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45935.667708217596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45935.667708217596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45935.667708217596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45935.667708217596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45935.667708217596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45935.667708217596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45935.667708217596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45935.667708217596</v>
      </c>
      <c r="H177" s="38"/>
      <c r="I177" s="37" t="str">
        <f>IFERROR(VLOOKUP(D177,DB!A:F,6,0),"")</f>
        <v/>
      </c>
      <c r="J177" s="37" t="str">
        <f>IFERROR(VLOOKUP(D177,DB!A:G,7,0),"")</f>
        <v/>
      </c>
      <c r="K177" s="37"/>
      <c r="L177" s="37" t="str">
        <f>IFERROR(VLOOKUP(D177,DB!A:I,9,0),"")</f>
        <v/>
      </c>
    </row>
    <row r="178" spans="1:12" ht="15">
      <c r="A178" s="92"/>
      <c r="B178" s="92" t="str">
        <f>IFERROR(VLOOKUP(D178,DB!A:K,11,0),"")</f>
        <v/>
      </c>
      <c r="C178" s="92"/>
      <c r="D178" s="92"/>
      <c r="E178" s="92"/>
      <c r="F178" s="134"/>
      <c r="G178" s="135">
        <f ca="1">IFERROR(NOW()-F178,"-")</f>
        <v>45935.667708217596</v>
      </c>
      <c r="H178" s="134"/>
      <c r="I178" s="92" t="str">
        <f>IFERROR(VLOOKUP(D178,DB!A:F,6,0),"")</f>
        <v/>
      </c>
      <c r="J178" s="92" t="str">
        <f>IFERROR(VLOOKUP(D178,DB!A:G,7,0),"")</f>
        <v/>
      </c>
      <c r="K178" s="92"/>
      <c r="L178" s="92" t="str">
        <f>IFERROR(VLOOKUP(D178,DB!A:I,9,0),"")</f>
        <v/>
      </c>
    </row>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8" ht="15"/>
    <row r="509" ht="15"/>
    <row r="510"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1" ht="15"/>
    <row r="832" ht="15"/>
    <row r="833" ht="15"/>
    <row r="837" ht="15"/>
    <row r="838" ht="15"/>
    <row r="848" ht="15"/>
    <row r="853" ht="15"/>
    <row r="864" ht="15"/>
    <row r="865" ht="15"/>
    <row r="872" ht="15"/>
    <row r="873" ht="15"/>
    <row r="877" ht="15"/>
    <row r="878" ht="15"/>
    <row r="879" ht="15"/>
    <row r="886" ht="15"/>
    <row r="887" ht="15"/>
    <row r="888" ht="15"/>
    <row r="889" ht="15"/>
    <row r="891" ht="15"/>
    <row r="892" ht="15"/>
    <row r="893" ht="15"/>
    <row r="896" ht="15"/>
    <row r="897" ht="15"/>
    <row r="898" ht="15"/>
    <row r="899" ht="15"/>
    <row r="901" ht="15"/>
    <row r="902" ht="15"/>
    <row r="903" ht="15"/>
    <row r="904" ht="15"/>
    <row r="905" ht="15"/>
    <row r="906" ht="15"/>
    <row r="908" ht="15"/>
    <row r="909" ht="15"/>
    <row r="911" ht="15"/>
    <row r="912" ht="15"/>
    <row r="914" ht="15"/>
    <row r="915" ht="15"/>
    <row r="916" ht="15"/>
    <row r="918" ht="15"/>
    <row r="919" ht="15"/>
    <row r="920" ht="15"/>
    <row r="921" ht="15"/>
    <row r="922" ht="15"/>
    <row r="926" ht="15"/>
    <row r="927" ht="15"/>
    <row r="928" ht="15"/>
    <row r="929" ht="15"/>
    <row r="932" ht="15"/>
    <row r="933" ht="15"/>
    <row r="936" ht="15"/>
    <row r="977" ht="15"/>
    <row r="978" ht="15"/>
    <row r="981" ht="15"/>
    <row r="982" ht="15"/>
    <row r="989" ht="15"/>
    <row r="990" ht="15"/>
    <row r="993" ht="15"/>
    <row r="995" ht="15"/>
    <row r="997" ht="15"/>
    <row r="998" ht="15"/>
    <row r="999" ht="15"/>
    <row r="1002" ht="15"/>
    <row r="1003" ht="15"/>
    <row r="1005" ht="15"/>
    <row r="1008" ht="15"/>
    <row r="1009" ht="15"/>
    <row r="1011" ht="15"/>
    <row r="1012" ht="15"/>
    <row r="1013" ht="15"/>
    <row r="1014" ht="15"/>
    <row r="1015" ht="15"/>
    <row r="1018" ht="15"/>
    <row r="1019" ht="15"/>
    <row r="1020" ht="15"/>
    <row r="1021" ht="15"/>
    <row r="1022" ht="15"/>
    <row r="1023" ht="15"/>
    <row r="1025" ht="15"/>
    <row r="1027" ht="15"/>
    <row r="1029" ht="15"/>
    <row r="1030" ht="15"/>
    <row r="1031" ht="15"/>
    <row r="1033" ht="15"/>
    <row r="1034" ht="15"/>
    <row r="1035" ht="15"/>
    <row r="1036" ht="15"/>
    <row r="1037" ht="15"/>
    <row r="1038" ht="15"/>
    <row r="1039" ht="15"/>
    <row r="1041" ht="15"/>
    <row r="1042" ht="15"/>
    <row r="1043" ht="15"/>
    <row r="1048" ht="15"/>
    <row r="1049" ht="15"/>
    <row r="1053" ht="15"/>
    <row r="1054" ht="15"/>
    <row r="1055" ht="15"/>
    <row r="1058" ht="15"/>
    <row r="1060" ht="15"/>
    <row r="1064" ht="15"/>
    <row r="1068" ht="15"/>
    <row r="1074" ht="15"/>
    <row r="1075" ht="15"/>
    <row r="1077" ht="15"/>
    <row r="1078" ht="15"/>
    <row r="1080" ht="15"/>
    <row r="1083" ht="15"/>
    <row r="1084" ht="15"/>
    <row r="1086" ht="15"/>
    <row r="1088" ht="15"/>
    <row r="1090" ht="15"/>
    <row r="1092" ht="15"/>
    <row r="1093" ht="15"/>
    <row r="1094" ht="15"/>
    <row r="1096" ht="15"/>
    <row r="1097" ht="15"/>
    <row r="1098" ht="15"/>
    <row r="1099" ht="15"/>
    <row r="1102" ht="15"/>
    <row r="1276" ht="15"/>
    <row r="1277" ht="15"/>
    <row r="1287" ht="15"/>
    <row r="1288" ht="15"/>
    <row r="1289" ht="15"/>
    <row r="1295" ht="15"/>
    <row r="1296" ht="15"/>
    <row r="1297" ht="15"/>
    <row r="1298" ht="15"/>
    <row r="1300" ht="15"/>
    <row r="1303" ht="15"/>
    <row r="1304" ht="15"/>
    <row r="1305" ht="15"/>
    <row r="1306" ht="15"/>
    <row r="1308" ht="15"/>
    <row r="1309" ht="15"/>
    <row r="1311" ht="15"/>
    <row r="1312" ht="15"/>
    <row r="1313" ht="15"/>
    <row r="1314" ht="15"/>
    <row r="1316" ht="15"/>
    <row r="1317" ht="15"/>
    <row r="1318" ht="15"/>
    <row r="1321" ht="15"/>
    <row r="1322" ht="15"/>
    <row r="1325" ht="15"/>
    <row r="1326" ht="15"/>
    <row r="1327" ht="15"/>
    <row r="1328" ht="15"/>
    <row r="1329" ht="15"/>
    <row r="1330" ht="15"/>
    <row r="1331" ht="15"/>
    <row r="1332" ht="15"/>
    <row r="1334" ht="15"/>
    <row r="1336" ht="15"/>
    <row r="1337" ht="15"/>
    <row r="1338" ht="15"/>
    <row r="1341" ht="15"/>
    <row r="1351" ht="15"/>
    <row r="1354" ht="15"/>
    <row r="1355" ht="15"/>
    <row r="1359" ht="15"/>
    <row r="1363" ht="15"/>
    <row r="1366" ht="15"/>
    <row r="1368" ht="15"/>
    <row r="1369" ht="15"/>
    <row r="1372" ht="15"/>
    <row r="1374"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2"/>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8.8948609953731648</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45935.667708217596</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1.7867359953743289</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1.9623841435241047</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0.72546284722193377</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21" t="s">
        <v>39076</v>
      </c>
      <c r="B7" s="120" t="str">
        <f>IFERROR(VLOOKUP(D7,DB!A:K,11,0),"")</f>
        <v>R6</v>
      </c>
      <c r="C7" s="137">
        <v>1</v>
      </c>
      <c r="D7" s="120" t="s">
        <v>31997</v>
      </c>
      <c r="E7" s="137" t="s">
        <v>39069</v>
      </c>
      <c r="F7" s="139">
        <v>45935.599016203705</v>
      </c>
      <c r="G7" s="89">
        <f ca="1">IFERROR(NOW()-F7,"-")</f>
        <v>6.8692013890540693E-2</v>
      </c>
      <c r="H7" s="139">
        <v>45935.565289351849</v>
      </c>
      <c r="I7" s="120" t="str">
        <f>IFERROR(VLOOKUP(D7,DB!A:F,6,0),"")</f>
        <v>SCECO</v>
      </c>
      <c r="J7" s="120" t="str">
        <f>IFERROR(VLOOKUP(D7,DB!A:G,7,0),"")</f>
        <v>Dead</v>
      </c>
      <c r="K7" s="137" t="s">
        <v>39077</v>
      </c>
      <c r="L7" s="126" t="str">
        <f>IFERROR(VLOOKUP(D7,DB!A:I,9,0),"")</f>
        <v>Latis</v>
      </c>
    </row>
    <row r="8" spans="1:16383" ht="31.5" customHeight="1">
      <c r="A8" s="121"/>
      <c r="B8" s="120" t="str">
        <f>IFERROR(VLOOKUP(D8,DB!A:K,11,0),"")</f>
        <v>R6</v>
      </c>
      <c r="C8" s="122">
        <v>1</v>
      </c>
      <c r="D8" s="120" t="s">
        <v>36643</v>
      </c>
      <c r="E8" s="123"/>
      <c r="F8" s="124"/>
      <c r="G8" s="89">
        <f ca="1">IFERROR(NOW()-F8,"-")</f>
        <v>45935.667708217596</v>
      </c>
      <c r="H8" s="124">
        <v>45935.613993055558</v>
      </c>
      <c r="I8" s="120" t="str">
        <f>IFERROR(VLOOKUP(D8,DB!A:F,6,0),"")</f>
        <v>SCECO</v>
      </c>
      <c r="J8" s="120" t="str">
        <f>IFERROR(VLOOKUP(D8,DB!A:G,7,0),"")</f>
        <v xml:space="preserve">Weak </v>
      </c>
      <c r="K8" s="125" t="s">
        <v>39078</v>
      </c>
      <c r="L8" s="126" t="str">
        <f>IFERROR(VLOOKUP(D8,DB!A:I,9,0),"")</f>
        <v>Latis</v>
      </c>
    </row>
    <row r="9" spans="1:16383" ht="31.5" customHeight="1">
      <c r="A9" s="121"/>
      <c r="B9" s="120" t="str">
        <f>IFERROR(VLOOKUP(D9,DB!A:K,11,0),"")</f>
        <v>R6</v>
      </c>
      <c r="C9" s="122">
        <v>1</v>
      </c>
      <c r="D9" s="120" t="s">
        <v>35574</v>
      </c>
      <c r="E9" s="123"/>
      <c r="F9" s="124"/>
      <c r="G9" s="89">
        <f ca="1">IFERROR(NOW()-F9,"-")</f>
        <v>45935.667708217596</v>
      </c>
      <c r="H9" s="124">
        <v>45935.637731481482</v>
      </c>
      <c r="I9" s="120" t="str">
        <f>IFERROR(VLOOKUP(D9,DB!A:F,6,0),"")</f>
        <v>SCECO</v>
      </c>
      <c r="J9" s="120" t="str">
        <f>IFERROR(VLOOKUP(D9,DB!A:G,7,0),"")</f>
        <v>Vandalized</v>
      </c>
      <c r="K9" s="125" t="s">
        <v>39078</v>
      </c>
      <c r="L9" s="126" t="str">
        <f>IFERROR(VLOOKUP(D9,DB!A:I,9,0),"")</f>
        <v>Latis</v>
      </c>
    </row>
    <row r="10" spans="1:16383" ht="31.5" customHeight="1">
      <c r="A10" s="121"/>
      <c r="B10" s="120" t="str">
        <f>IFERROR(VLOOKUP(D10,DB!A:K,11,0),"")</f>
        <v/>
      </c>
      <c r="C10" s="122"/>
      <c r="D10" s="120"/>
      <c r="E10" s="123"/>
      <c r="F10" s="124"/>
      <c r="G10" s="89">
        <f ca="1">IFERROR(NOW()-F10,"-")</f>
        <v>45935.667708217596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45935.667708217596</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45935.667708217596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45935.667708217596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45935.667708217596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49"/>
      <c r="E15" s="123"/>
      <c r="F15" s="124"/>
      <c r="G15" s="89">
        <f ca="1">IFERROR(NOW()-F15,"-")</f>
        <v>45935.667708217596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45935.667708217596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45935.667708217596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45935.667708217596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45935.667708217596</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45935.667708217596</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45935.667708217596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45935.667708217596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45935.667708217596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45935.667708217596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45935.667708217596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45935.667708217596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45935.667708217596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45935.667708217596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45935.667708217596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45935.667708217596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45935.667708217596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45935.667708217596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45935.667708217596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45935.667708217596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45935.667708217596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45935.667708217596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45935.667708217596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45935.667708217596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45935.667708217596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45935.667708217596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45935.667708217596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45935.667708217596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45935.667708217596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45935.667708217596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45935.667708217596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45935.667708217596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45935.667708217596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45935.667708217596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45935.667708217596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45935.667708217596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45935.667708217596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45935.667708217596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45935.667708217596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45935.667708217596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45935.667708217596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45935.667708217596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45935.667708217596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45935.667708217596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45935.667708217596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45935.667708217596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45935.667708217596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45935.667708217596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45935.667708217596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45935.667708217596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45935.667708217596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45935.667708217596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45935.667708217596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45935.667708217596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45935.667708217596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45935.667708217596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45935.667708217596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45935.667708217596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45935.667708217596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45935.667708217596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45935.667708217596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45935.667708217596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45935.667708217596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45935.667708217596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45935.667708217596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45935.667708217596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45935.667708217596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45935.667708217596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45935.667708217596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45935.667708217596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45935.667708217596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45935.667708217596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45935.667708217596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45935.667708217596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45935.667708217596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45935.667708217596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45935.667708217596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45935.667708217596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45935.667708217596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45935.667708217596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45935.667708217596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45935.667708217596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45935.667708217596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45935.667708217596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45935.667708217596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45935.667708217596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45935.667708217596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45935.667708217596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45935.667708217596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45935.667708217596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45935.667708217596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45935.667708217596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45935.667708217596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45935.667708217596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45935.667708217596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45935.667708217596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45935.667708217596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45935.667708217596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45935.667708217596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45935.667708217596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45935.667708217596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45935.667708217596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45935.667708217596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45935.667708217596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45935.667708217596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45935.667708217596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45935.667708217596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45935.667708217596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45935.667708217596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45935.667708217596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45935.667708217596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45935.667708217596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45935.667708217596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45935.667708217596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45935.667708217596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45935.667708217596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45935.667708217596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45935.667708217596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45935.667708217596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45935.667708217596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45935.667708217596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45935.667708217596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45935.667708217596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45935.667708217596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45935.667708217596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45935.667708217596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45935.667708217596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45935.667708217596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45935.667708217596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45935.667708217596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45935.667708217596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45935.667708217596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45935.667708217596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45935.667708217596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45935.667708217596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45935.667708217596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45935.667708217596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45935.667708217596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45935.667708217596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45935.667708217596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45935.667708217596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45935.667708217596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45935.667708217596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45935.667708217596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45935.667708217596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45935.667708217596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45935.667708217596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45935.667708217596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45935.667708217596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45935.667708217596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45935.667708217596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45935.667708217596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45935.667708217596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45935.667708217596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45935.667708217596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45935.667708217596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45935.667708217596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45935.667708217596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45935.667708217596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45935.667708217596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45935.667708217596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45935.667708217596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45935.667708217596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45935.667708217596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45935.667708217596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45935.667708217596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45935.667708217596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45935.667708217596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45935.667708217596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45935.667708217596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45935.667708217596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45935.667708217596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45935.667708217596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45935.667708217596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45935.667708217596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45935.667708217596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45935.667708217596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45935.667708217596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45935.667708217596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45935.667708217596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45935.667708217596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45935.667708217596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45935.667708217596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45935.667708217596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45935.667708217596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45935.667708217596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45935.667708217596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45935.667708217596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45935.667708217596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45935.667708217596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45935.667708217596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45935.667708217596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45935.667708217596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45935.667708217596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45935.667708217596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45935.667708217596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45935.667708217596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45935.667708217596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45935.667708217596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45935.667708217596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45935.667708217596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45935.667708217596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45935.667708217596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45935.667708217596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45935.667708217596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45935.667708217596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45935.667708217596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45935.667708217596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45935.667708217596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45935.667708217596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45935.667708217596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45935.667708217596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45935.667708217596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45935.667708217596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45935.667708217596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45935.667708217596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45935.667708217596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45935.667708217596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45935.667708217596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45935.667708217596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45935.667708217596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45935.667708217596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45935.667708217596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45935.667708217596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45935.667708217596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45935.667708217596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45935.667708217596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45935.667708217596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45935.667708217596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45935.667708217596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45935.667708217596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45935.667708217596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45935.667708217596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45935.667708217596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45935.667708217596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45935.667708217596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45935.667708217596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45935.667708217596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45935.667708217596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45935.667708217596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45935.667708217596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45935.667708217596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45935.667708217596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45935.667708217596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45935.667708217596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45935.667708217596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45935.667708217596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45935.667708217596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45935.667708217596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45935.667708217596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45935.667708217596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45935.667708217596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45935.667708217596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45935.667708217596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45935.667708217596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45935.667708217596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45935.667708217596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45935.667708217596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45935.667708217596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45935.667708217596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45935.667708217596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45935.667708217596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45935.667708217596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45935.667708217596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45935.667708217596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45935.667708217596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45935.667708217596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45935.667708217596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45935.667708217596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45935.667708217596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45935.667708217596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45935.667708217596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45935.667708217596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45935.667708217596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45935.667708217596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45935.667708217596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45935.667708217596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45935.667708217596</v>
      </c>
      <c r="H292" s="124"/>
      <c r="I292" s="120" t="str">
        <f>IFERROR(VLOOKUP(D292,DB!A:F,6,0),"")</f>
        <v/>
      </c>
      <c r="J292" s="119" t="str">
        <f>IFERROR(VLOOKUP(D292,DB!A:G,7,0),"")</f>
        <v/>
      </c>
      <c r="K292" s="125"/>
      <c r="L292" s="126" t="str">
        <f>IFERROR(VLOOKUP(D292,DB!A:I,9,0),"")</f>
        <v/>
      </c>
    </row>
  </sheetData>
  <dataValidations count="2">
    <dataValidation allowBlank="1" showInputMessage="1" showErrorMessage="1" sqref="E1" xr:uid="{380493DB-286A-4683-AF55-C78F04945A49}"/>
    <dataValidation type="list" allowBlank="1" showInputMessage="1" showErrorMessage="1" sqref="E3 E6 E8:E2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2025-10-05T13:01:44Z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